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2">'3'!$A$1:$N$51</definedName>
  </definedNames>
  <calcPr fullCalcOnLoad="1"/>
</workbook>
</file>

<file path=xl/sharedStrings.xml><?xml version="1.0" encoding="utf-8"?>
<sst xmlns="http://schemas.openxmlformats.org/spreadsheetml/2006/main" count="785" uniqueCount="335">
  <si>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</si>
  <si>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</si>
  <si>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</si>
  <si>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</si>
  <si>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</si>
  <si>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</si>
  <si>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</si>
  <si>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</si>
  <si>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</si>
  <si>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</si>
  <si>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</si>
  <si>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</si>
  <si>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</si>
  <si>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</si>
  <si>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</si>
  <si>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</si>
  <si>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</si>
  <si>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</si>
  <si>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</si>
  <si>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</si>
  <si>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</si>
  <si>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</si>
  <si>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</si>
  <si>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</si>
  <si>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</si>
  <si>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</si>
  <si>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</si>
  <si>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</si>
  <si>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</si>
  <si>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</si>
  <si>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</si>
  <si>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</si>
  <si>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</si>
  <si>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</si>
  <si>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</si>
  <si>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</si>
  <si>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</si>
  <si>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</si>
  <si>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</si>
  <si>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</si>
  <si>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</si>
  <si>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</si>
  <si>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</si>
  <si>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</si>
  <si>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</si>
  <si>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</si>
  <si>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</si>
  <si>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</si>
  <si>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</si>
  <si>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</si>
  <si>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</si>
  <si>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</si>
  <si>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</si>
  <si>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</si>
  <si>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</si>
  <si>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</si>
  <si>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</si>
  <si>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</si>
  <si>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</si>
  <si>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</si>
  <si>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</si>
  <si>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</si>
  <si>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</si>
  <si>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</si>
  <si>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</si>
  <si>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</si>
  <si>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</si>
  <si>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</si>
  <si>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</si>
  <si>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</si>
  <si>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</si>
  <si>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</si>
  <si>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</si>
  <si>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</si>
  <si>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</si>
  <si>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</si>
  <si>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</si>
  <si>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</si>
  <si>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</si>
  <si>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</si>
  <si>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</si>
  <si>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</si>
  <si>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</si>
  <si>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</si>
  <si>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</si>
  <si>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</si>
  <si>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</si>
  <si>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</si>
  <si>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</si>
  <si>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</si>
  <si>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</si>
  <si>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</si>
  <si>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</si>
  <si>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</si>
  <si>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</si>
  <si>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</si>
  <si>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</si>
  <si>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</si>
  <si>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</si>
  <si>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</si>
  <si>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</si>
  <si>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</si>
  <si>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</si>
  <si>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</si>
  <si>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</si>
  <si>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</si>
  <si>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</si>
  <si>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</si>
  <si>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</si>
  <si>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</si>
  <si>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</si>
  <si>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</si>
  <si>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</si>
  <si>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</si>
  <si>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</si>
  <si>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</si>
  <si>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</si>
  <si>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</si>
  <si>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</si>
  <si>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</si>
  <si>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</si>
  <si>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</si>
  <si>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</si>
  <si>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</si>
  <si>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</si>
  <si>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</si>
  <si>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</si>
  <si>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</si>
  <si>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</si>
  <si>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</si>
  <si>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</si>
  <si>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</si>
  <si>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</si>
  <si>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</si>
  <si>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</si>
  <si>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</si>
  <si>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</si>
  <si>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</si>
  <si>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</si>
  <si>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</si>
  <si>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</si>
  <si>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</si>
  <si>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</si>
  <si>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</si>
  <si>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</si>
  <si>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</si>
  <si>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</si>
  <si>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</si>
  <si>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</si>
  <si>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</si>
  <si>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</si>
  <si>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</si>
  <si>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</si>
  <si>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</si>
  <si>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</si>
  <si>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</si>
  <si>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</si>
  <si>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</si>
  <si>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</si>
  <si>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</si>
  <si>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</si>
  <si>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</si>
  <si>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</si>
  <si>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</si>
  <si>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</si>
  <si>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</si>
  <si>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</si>
  <si>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</si>
  <si>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</si>
  <si>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</si>
  <si>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</si>
  <si>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</si>
  <si>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</si>
  <si>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</si>
  <si>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</si>
  <si>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</si>
  <si>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</si>
  <si>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</si>
  <si>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</si>
  <si>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</si>
  <si>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</si>
  <si>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</si>
  <si>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</si>
  <si>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</si>
  <si>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</si>
  <si>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</si>
  <si>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</si>
  <si>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</si>
  <si>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</si>
  <si>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</si>
  <si>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</si>
  <si>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</si>
  <si>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</si>
  <si>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</si>
  <si>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</si>
  <si>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</si>
  <si>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</si>
  <si>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</si>
  <si>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</si>
  <si>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</si>
  <si>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</si>
  <si>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</si>
  <si>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</si>
  <si>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</si>
  <si>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</si>
  <si>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</si>
  <si>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</si>
  <si>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</si>
  <si>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</si>
  <si>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</si>
  <si>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</si>
  <si>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</si>
  <si>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</si>
  <si>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</si>
  <si>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</si>
  <si>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</si>
  <si>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</si>
  <si>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</si>
  <si>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</si>
  <si>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</si>
  <si>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</si>
  <si>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</si>
  <si>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</si>
  <si>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</si>
  <si>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</si>
  <si>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</si>
  <si>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</si>
  <si>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</si>
  <si>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</si>
  <si>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</si>
  <si>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</si>
  <si>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</si>
  <si>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</si>
  <si>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</si>
  <si>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</si>
  <si>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</si>
  <si>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 xml:space="preserve">   EBOiR</t>
  </si>
  <si>
    <t>2011 r.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</si>
  <si>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</si>
  <si>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</si>
  <si>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</si>
  <si>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Pozostałe odsetki</t>
  </si>
  <si>
    <t>010</t>
  </si>
  <si>
    <t>01010</t>
  </si>
  <si>
    <t>6050</t>
  </si>
  <si>
    <t>Urząd Gminy</t>
  </si>
  <si>
    <t>75023</t>
  </si>
  <si>
    <t>750</t>
  </si>
  <si>
    <t>Budowa boiska sportowego do piłki nożnej przy Zespole Szkól w Żeliszewie Podkościelnym</t>
  </si>
  <si>
    <t>80110</t>
  </si>
  <si>
    <t>801</t>
  </si>
  <si>
    <t>90001</t>
  </si>
  <si>
    <t>900</t>
  </si>
  <si>
    <t>80101</t>
  </si>
  <si>
    <t>60016</t>
  </si>
  <si>
    <t>600</t>
  </si>
  <si>
    <t>Drogi gminne: Gręzów (folwark) - nawierzchnia bitumiczna</t>
  </si>
  <si>
    <t>Drogi gminne: Bojmie - nawierzchnia bitumiczna</t>
  </si>
  <si>
    <t>Budowa Urzędu Gminy w Kotuniu</t>
  </si>
  <si>
    <t>Rozbudowa Szkoły Podstawowej w Kotuniu o Przedszkole Publiczne</t>
  </si>
  <si>
    <t>80104</t>
  </si>
  <si>
    <t>Remont i adaptacja budynku Przedszkola Publicznego w Bojmiu</t>
  </si>
  <si>
    <t>Drogi gminne: Kotuń - chodnik ul. Kościelna</t>
  </si>
  <si>
    <t>Drogi gminne: Oleksin</t>
  </si>
  <si>
    <r>
      <t xml:space="preserve">rok budżetowy 2008 </t>
    </r>
    <r>
      <rPr>
        <b/>
        <sz val="10"/>
        <rFont val="Arial CE"/>
        <family val="0"/>
      </rPr>
      <t>(8+9+10+11)</t>
    </r>
  </si>
  <si>
    <t xml:space="preserve">Program Rozwoju Obszarów Wiejskich                                                                                                                          </t>
  </si>
  <si>
    <t>Oś 3</t>
  </si>
  <si>
    <t>010/01010/6050</t>
  </si>
  <si>
    <t>Regionalny produkt turystyczny Wschodniego Mazowsza</t>
  </si>
  <si>
    <t>Budowa boiska sportowego z zapleczem przy Szkole Podstawowej w Cisiu - Zagrudziu</t>
  </si>
  <si>
    <t>Budowa gimnazjum: część żywieniowa, zagspodarowanie terenu</t>
  </si>
  <si>
    <t>Drog gminne: Żdżar</t>
  </si>
  <si>
    <t>Drogi gminne: Żeliszew Podkościelny</t>
  </si>
  <si>
    <t xml:space="preserve">Rozbudowa Zespołu Szkół w Żeliszewie Podkościelnym o Przedszkole Publiczne </t>
  </si>
  <si>
    <t>Rozwój kultury regionalnej poprzez rozbudowę i remonty świetlic wiejskich w Sionnej i Gręzowie</t>
  </si>
  <si>
    <t>6059</t>
  </si>
  <si>
    <t>700</t>
  </si>
  <si>
    <t>70005</t>
  </si>
  <si>
    <t>rok budżetowy 2010 (8+9+10+11)</t>
  </si>
  <si>
    <t>Drogi gminne: Łączka</t>
  </si>
  <si>
    <t>150</t>
  </si>
  <si>
    <t>15011</t>
  </si>
  <si>
    <t>Przyspieszenie wzrostu konkurencyjności województwa mazowieckiego, przez budowanie społeczeństwa informacyjnego i gospodarki opartej na wiedzy
poprzez stworzenie zintegrowanych baz wiedzy o Mazowszu</t>
  </si>
  <si>
    <t>75095</t>
  </si>
  <si>
    <t>Rozwój elektronicznej administracji w samorządach województwa mazowieckiego wspomagającej niwelowanie dwudzielności potencjału województwa</t>
  </si>
  <si>
    <t>Drogi gminne: Kotuń - ul. Kościelna</t>
  </si>
  <si>
    <t xml:space="preserve">Drogi gminne: Kotuń ul. Weterynaryjna </t>
  </si>
  <si>
    <t>Rozwój kultury regionalnej poprzez rozbudowę świetlicy wiejskiej w Żeliszewie Dużym</t>
  </si>
  <si>
    <t xml:space="preserve">Oczyszczalnia i kanalizacja sanitarna: Żeliszew Podkościelny - kompleks budynków komunalnych i oświatowych </t>
  </si>
  <si>
    <t>Wodociąg:Żeliszew Duży, Żeliszew Podkościelny, Pieróg, Chlewiska, Cisie -Zagrudzie, Nowa Dąbrówka, Trzemuszka, Kotuń, Gręzów, Bojmie. Modernizacja Stacji Uzdatniania Wody w Kotuniu, Przepompownia wody w Broszkowie</t>
  </si>
  <si>
    <t>Limity wydatków na wieloletnie programy inwestycyjne w latach 2010 - 2012</t>
  </si>
  <si>
    <t>Drogi gminne: Albinów</t>
  </si>
  <si>
    <t>Drogi gminne: Kotuń ul. Słoneczna</t>
  </si>
  <si>
    <t>Drogi gminne: Kotuń ul. Łąkowa</t>
  </si>
  <si>
    <t>Drogi gminne: Żdżar</t>
  </si>
  <si>
    <t>Drogi gminne: Gręzów</t>
  </si>
  <si>
    <t>Drogi gminne: Kotuń ul. Walczewskiego</t>
  </si>
  <si>
    <t>Drogi gminne: Broszków</t>
  </si>
  <si>
    <t>Drogi gminne: Cisie - Zagrudzie</t>
  </si>
  <si>
    <t>Drogi gminne: Żeliszew Duży</t>
  </si>
  <si>
    <t>Drogi gminne: Sosnowe</t>
  </si>
  <si>
    <t>6058</t>
  </si>
  <si>
    <t>Wodociąg: Żeliszew Duży, Żeliszew Podkościelny, Pieróg, Chlewiska, Cisie -Zagrudzie, Nowa Dąbrówka, Trzemuszka, Kotuń, Gręzów, Bojmie. Modernizacja Stacji Uzdatniania Wody w Kotuniu, Przepompownia wody w Broszkowie</t>
  </si>
  <si>
    <t>z tego: 2010 r.</t>
  </si>
  <si>
    <t>2012 r.</t>
  </si>
  <si>
    <t>2013 r.</t>
  </si>
  <si>
    <t>2010r.</t>
  </si>
  <si>
    <t>Odnowa i rozwój wsi</t>
  </si>
  <si>
    <t>PODSTAWOWE USŁUGI DLA GOSPODARKI I LUDNOŚCI WIEJSKIEJ</t>
  </si>
  <si>
    <t>Regionalny Program Operacyjny Województwa Mazowieckiego 2007 - 2013</t>
  </si>
  <si>
    <t>Regionalny system transportowy</t>
  </si>
  <si>
    <t>Infrastruktura drogowa</t>
  </si>
  <si>
    <t>921/92109/6050</t>
  </si>
  <si>
    <t>600/60016/6050</t>
  </si>
  <si>
    <t>2.4</t>
  </si>
  <si>
    <t>2.5</t>
  </si>
  <si>
    <t>Urząd Marszałka</t>
  </si>
  <si>
    <t>6639</t>
  </si>
  <si>
    <t>6060</t>
  </si>
  <si>
    <t>Budowa sieci kanalizacyjnej w miejscowościach Kotuń, Józefin, Polaki, Wilczonek</t>
  </si>
  <si>
    <t>60014</t>
  </si>
  <si>
    <t>Drogi powiatowe - „Przebudowa drogi powiatowej nr 3660W od drogi (Kotuń – Oleksin – Bojmie) – Sosnowe”</t>
  </si>
  <si>
    <t>Zakup ciągnika na Gminne Wysypisko Odpadów Komunalnych</t>
  </si>
  <si>
    <t>Poprawa stanu układu komunikacyjnego Gminy Kotuń poprzez modernizacje i budowę dróg w Cisiu- Zagrudziu, Broszkowie, Gręzowie oraz Kotuniu</t>
  </si>
  <si>
    <t>Zakup sprzętu do pielęgnacji boisk szkolnych</t>
  </si>
  <si>
    <t>Rozbudowa Zespołu Oświatowego w Kotuniu o  blok żywieniowy</t>
  </si>
  <si>
    <t>Zakup kserokopiarki dla potrzeb Urzędu Gminy w Kotuniu</t>
  </si>
  <si>
    <t>Zakup działki na potrzeby komunalne</t>
  </si>
  <si>
    <t>6057</t>
  </si>
  <si>
    <t>6210</t>
  </si>
  <si>
    <t>ZGK w Kotuniu</t>
  </si>
  <si>
    <t>Dotacja dla ZGK  z przeznaczeniem na budoę magazynu</t>
  </si>
  <si>
    <t>Zakup maszyny zmywającej na potrzeby Zespołu Oświatowego w Żeliszewie Podkoscielnym</t>
  </si>
  <si>
    <t>1.Zakład Gospodarki Komunalnej</t>
  </si>
  <si>
    <t>Kwota długu na dzień 31.12.2009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</si>
</sst>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2" fillId="0" borderId="0">
      <alignment/>
      <protection/>
    </xf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4" fillId="0" borderId="0" xfId="52" applyFont="1">
      <alignment/>
      <protection/>
    </xf>
    <xf numFmtId="0" fontId="15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right" vertical="top" wrapText="1"/>
    </xf>
    <xf numFmtId="0" fontId="13" fillId="20" borderId="10" xfId="52" applyFont="1" applyFill="1" applyBorder="1" applyAlignment="1">
      <alignment horizontal="center" vertical="center" wrapText="1"/>
      <protection/>
    </xf>
    <xf numFmtId="0" fontId="13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 indent="1"/>
    </xf>
    <xf numFmtId="0" fontId="20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wrapText="1" indent="1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3" fillId="0" borderId="0" xfId="52" applyFont="1">
      <alignment/>
      <protection/>
    </xf>
    <xf numFmtId="0" fontId="22" fillId="0" borderId="0" xfId="0" applyFont="1" applyAlignment="1">
      <alignment vertical="center"/>
    </xf>
    <xf numFmtId="0" fontId="3" fillId="0" borderId="0" xfId="0" applyFont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0" xfId="52" applyFont="1">
      <alignment/>
      <protection/>
    </xf>
    <xf numFmtId="0" fontId="14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6" fillId="20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6" fillId="20" borderId="19" xfId="0" applyFont="1" applyFill="1" applyBorder="1" applyAlignment="1">
      <alignment horizontal="center" vertical="center"/>
    </xf>
    <xf numFmtId="0" fontId="6" fillId="2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6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20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1" fillId="0" borderId="12" xfId="52" applyFont="1" applyBorder="1">
      <alignment/>
      <protection/>
    </xf>
    <xf numFmtId="0" fontId="30" fillId="0" borderId="12" xfId="52" applyFont="1" applyBorder="1" applyAlignment="1">
      <alignment horizontal="center"/>
      <protection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1" fillId="0" borderId="1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2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23" xfId="52" applyFont="1" applyBorder="1" applyAlignment="1">
      <alignment/>
      <protection/>
    </xf>
    <xf numFmtId="0" fontId="14" fillId="0" borderId="0" xfId="52" applyFont="1" applyBorder="1" applyAlignment="1">
      <alignment/>
      <protection/>
    </xf>
    <xf numFmtId="0" fontId="14" fillId="0" borderId="16" xfId="52" applyFont="1" applyBorder="1" applyAlignment="1">
      <alignment/>
      <protection/>
    </xf>
    <xf numFmtId="3" fontId="14" fillId="0" borderId="12" xfId="52" applyNumberFormat="1" applyFont="1" applyBorder="1">
      <alignment/>
      <protection/>
    </xf>
    <xf numFmtId="3" fontId="13" fillId="0" borderId="10" xfId="52" applyNumberFormat="1" applyFont="1" applyBorder="1">
      <alignment/>
      <protection/>
    </xf>
    <xf numFmtId="3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wrapText="1"/>
    </xf>
    <xf numFmtId="49" fontId="0" fillId="0" borderId="1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3" fontId="17" fillId="0" borderId="19" xfId="0" applyNumberFormat="1" applyFont="1" applyBorder="1" applyAlignment="1">
      <alignment vertical="center" wrapText="1"/>
    </xf>
    <xf numFmtId="3" fontId="17" fillId="0" borderId="14" xfId="0" applyNumberFormat="1" applyFont="1" applyBorder="1" applyAlignment="1">
      <alignment vertical="center" wrapText="1"/>
    </xf>
    <xf numFmtId="3" fontId="14" fillId="0" borderId="12" xfId="52" applyNumberFormat="1" applyFont="1" applyBorder="1" applyAlignment="1">
      <alignment/>
      <protection/>
    </xf>
    <xf numFmtId="0" fontId="0" fillId="0" borderId="14" xfId="0" applyBorder="1" applyAlignment="1">
      <alignment vertical="center" wrapText="1"/>
    </xf>
    <xf numFmtId="0" fontId="31" fillId="0" borderId="25" xfId="52" applyFont="1" applyBorder="1">
      <alignment/>
      <protection/>
    </xf>
    <xf numFmtId="0" fontId="31" fillId="0" borderId="14" xfId="52" applyFont="1" applyBorder="1">
      <alignment/>
      <protection/>
    </xf>
    <xf numFmtId="0" fontId="14" fillId="0" borderId="14" xfId="52" applyFont="1" applyBorder="1">
      <alignment/>
      <protection/>
    </xf>
    <xf numFmtId="3" fontId="14" fillId="0" borderId="14" xfId="52" applyNumberFormat="1" applyFont="1" applyBorder="1">
      <alignment/>
      <protection/>
    </xf>
    <xf numFmtId="0" fontId="14" fillId="0" borderId="22" xfId="52" applyFont="1" applyBorder="1" applyAlignment="1">
      <alignment/>
      <protection/>
    </xf>
    <xf numFmtId="0" fontId="14" fillId="0" borderId="26" xfId="52" applyFont="1" applyBorder="1" applyAlignment="1">
      <alignment/>
      <protection/>
    </xf>
    <xf numFmtId="0" fontId="14" fillId="0" borderId="15" xfId="52" applyFont="1" applyBorder="1" applyAlignment="1">
      <alignment/>
      <protection/>
    </xf>
    <xf numFmtId="3" fontId="14" fillId="0" borderId="11" xfId="0" applyNumberFormat="1" applyFont="1" applyBorder="1" applyAlignment="1">
      <alignment vertical="center" wrapText="1"/>
    </xf>
    <xf numFmtId="0" fontId="14" fillId="0" borderId="25" xfId="52" applyFont="1" applyBorder="1" applyAlignment="1">
      <alignment/>
      <protection/>
    </xf>
    <xf numFmtId="3" fontId="14" fillId="0" borderId="25" xfId="52" applyNumberFormat="1" applyFont="1" applyBorder="1">
      <alignment/>
      <protection/>
    </xf>
    <xf numFmtId="3" fontId="14" fillId="0" borderId="25" xfId="52" applyNumberFormat="1" applyFont="1" applyBorder="1" applyAlignment="1">
      <alignment/>
      <protection/>
    </xf>
    <xf numFmtId="0" fontId="14" fillId="0" borderId="24" xfId="52" applyFont="1" applyBorder="1" applyAlignment="1">
      <alignment/>
      <protection/>
    </xf>
    <xf numFmtId="0" fontId="14" fillId="0" borderId="27" xfId="52" applyFont="1" applyBorder="1" applyAlignment="1">
      <alignment/>
      <protection/>
    </xf>
    <xf numFmtId="0" fontId="14" fillId="0" borderId="28" xfId="52" applyFont="1" applyBorder="1" applyAlignment="1">
      <alignment/>
      <protection/>
    </xf>
    <xf numFmtId="0" fontId="32" fillId="0" borderId="23" xfId="0" applyFont="1" applyBorder="1" applyAlignment="1">
      <alignment/>
    </xf>
    <xf numFmtId="0" fontId="11" fillId="0" borderId="13" xfId="0" applyFont="1" applyBorder="1" applyAlignment="1">
      <alignment vertical="center"/>
    </xf>
    <xf numFmtId="0" fontId="13" fillId="0" borderId="11" xfId="52" applyFont="1" applyBorder="1" applyAlignment="1">
      <alignment horizontal="center"/>
      <protection/>
    </xf>
    <xf numFmtId="0" fontId="17" fillId="0" borderId="0" xfId="0" applyFont="1" applyAlignment="1">
      <alignment wrapText="1"/>
    </xf>
    <xf numFmtId="0" fontId="33" fillId="0" borderId="0" xfId="0" applyFont="1" applyAlignment="1">
      <alignment/>
    </xf>
    <xf numFmtId="3" fontId="6" fillId="0" borderId="10" xfId="0" applyNumberFormat="1" applyFont="1" applyBorder="1" applyAlignment="1">
      <alignment vertical="center"/>
    </xf>
    <xf numFmtId="0" fontId="6" fillId="20" borderId="17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6" fillId="20" borderId="18" xfId="0" applyFont="1" applyFill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0" fontId="6" fillId="20" borderId="28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0" borderId="18" xfId="0" applyFont="1" applyFill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0" fontId="6" fillId="20" borderId="22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20" borderId="29" xfId="0" applyFont="1" applyFill="1" applyBorder="1" applyAlignment="1">
      <alignment horizontal="center"/>
    </xf>
    <xf numFmtId="0" fontId="6" fillId="20" borderId="21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 wrapText="1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20" borderId="18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3" fontId="0" fillId="0" borderId="25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20" borderId="10" xfId="0" applyFont="1" applyFill="1" applyBorder="1" applyAlignment="1">
      <alignment horizontal="center" vertical="center"/>
    </xf>
    <xf numFmtId="0" fontId="20" fillId="0" borderId="0" xfId="52" applyFont="1" applyAlignment="1">
      <alignment horizontal="center"/>
      <protection/>
    </xf>
    <xf numFmtId="0" fontId="13" fillId="20" borderId="10" xfId="52" applyFont="1" applyFill="1" applyBorder="1" applyAlignment="1">
      <alignment horizontal="center" vertical="center"/>
      <protection/>
    </xf>
    <xf numFmtId="0" fontId="13" fillId="20" borderId="10" xfId="52" applyFont="1" applyFill="1" applyBorder="1" applyAlignment="1">
      <alignment horizontal="center" vertical="center" wrapText="1"/>
      <protection/>
    </xf>
    <xf numFmtId="0" fontId="23" fillId="0" borderId="0" xfId="52" applyFont="1" applyAlignment="1">
      <alignment horizontal="left"/>
      <protection/>
    </xf>
    <xf numFmtId="0" fontId="31" fillId="0" borderId="12" xfId="52" applyFont="1" applyBorder="1" applyAlignment="1">
      <alignment horizontal="center" vertic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20" xfId="52" applyFont="1" applyBorder="1" applyAlignment="1">
      <alignment horizontal="center"/>
      <protection/>
    </xf>
    <xf numFmtId="0" fontId="13" fillId="0" borderId="21" xfId="52" applyFont="1" applyBorder="1" applyAlignment="1">
      <alignment horizontal="center"/>
      <protection/>
    </xf>
    <xf numFmtId="3" fontId="14" fillId="0" borderId="24" xfId="0" applyNumberFormat="1" applyFont="1" applyBorder="1" applyAlignment="1">
      <alignment horizontal="left" vertical="center" wrapText="1"/>
    </xf>
    <xf numFmtId="3" fontId="14" fillId="0" borderId="27" xfId="0" applyNumberFormat="1" applyFont="1" applyBorder="1" applyAlignment="1">
      <alignment horizontal="left" vertical="center" wrapText="1"/>
    </xf>
    <xf numFmtId="3" fontId="14" fillId="0" borderId="28" xfId="0" applyNumberFormat="1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20" borderId="20" xfId="0" applyFont="1" applyFill="1" applyBorder="1" applyAlignment="1">
      <alignment horizontal="center" vertical="center"/>
    </xf>
    <xf numFmtId="0" fontId="6" fillId="20" borderId="29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right" vertical="top" wrapText="1"/>
    </xf>
    <xf numFmtId="0" fontId="17" fillId="0" borderId="19" xfId="0" applyFont="1" applyBorder="1" applyAlignment="1">
      <alignment horizontal="right" vertical="top" wrapText="1"/>
    </xf>
    <xf numFmtId="0" fontId="17" fillId="0" borderId="17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227" t="s">
        <v>206</v>
      </c>
      <c r="C1" s="227"/>
      <c r="D1" s="227"/>
    </row>
    <row r="2" spans="2:4" ht="18">
      <c r="B2" s="3"/>
      <c r="C2" s="3"/>
      <c r="D2" s="3"/>
    </row>
    <row r="3" ht="12.75">
      <c r="F3" t="s">
        <v>44</v>
      </c>
    </row>
    <row r="4" spans="1:7" s="66" customFormat="1" ht="15" customHeight="1">
      <c r="A4" s="228" t="s">
        <v>2</v>
      </c>
      <c r="B4" s="230" t="s">
        <v>154</v>
      </c>
      <c r="C4" s="228" t="s">
        <v>4</v>
      </c>
      <c r="D4" s="228" t="s">
        <v>152</v>
      </c>
      <c r="E4" s="232" t="s">
        <v>209</v>
      </c>
      <c r="F4" s="232"/>
      <c r="G4" s="233"/>
    </row>
    <row r="5" spans="1:7" s="66" customFormat="1" ht="15" customHeight="1">
      <c r="A5" s="229"/>
      <c r="B5" s="231"/>
      <c r="C5" s="229"/>
      <c r="D5" s="229"/>
      <c r="E5" s="234" t="s">
        <v>148</v>
      </c>
      <c r="F5" s="232" t="s">
        <v>211</v>
      </c>
      <c r="G5" s="233"/>
    </row>
    <row r="6" spans="1:7" s="66" customFormat="1" ht="15" customHeight="1">
      <c r="A6" s="105"/>
      <c r="B6" s="121"/>
      <c r="C6" s="106"/>
      <c r="D6" s="106"/>
      <c r="E6" s="222"/>
      <c r="F6" s="110" t="s">
        <v>208</v>
      </c>
      <c r="G6" s="110" t="s">
        <v>210</v>
      </c>
    </row>
    <row r="7" spans="1:7" s="75" customFormat="1" ht="7.5" customHeight="1">
      <c r="A7" s="29">
        <v>1</v>
      </c>
      <c r="B7" s="29">
        <v>2</v>
      </c>
      <c r="C7" s="12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07">
        <v>10</v>
      </c>
      <c r="B8" s="115">
        <v>1010</v>
      </c>
      <c r="C8" s="115">
        <v>920</v>
      </c>
      <c r="D8" s="116" t="s">
        <v>241</v>
      </c>
      <c r="E8" s="144">
        <v>1500</v>
      </c>
      <c r="F8" s="145">
        <v>1500</v>
      </c>
      <c r="G8" s="107"/>
    </row>
    <row r="9" spans="1:7" ht="19.5" customHeight="1">
      <c r="A9" s="111">
        <v>10</v>
      </c>
      <c r="B9" s="24">
        <v>1010</v>
      </c>
      <c r="C9" s="24">
        <v>6290</v>
      </c>
      <c r="D9" s="24"/>
      <c r="E9" s="146">
        <v>105000</v>
      </c>
      <c r="F9" s="111">
        <v>105000</v>
      </c>
      <c r="G9" s="111"/>
    </row>
    <row r="10" spans="1:7" ht="19.5" customHeight="1">
      <c r="A10" s="108"/>
      <c r="B10" s="117">
        <v>1010</v>
      </c>
      <c r="C10" s="117"/>
      <c r="D10" s="118"/>
      <c r="E10" s="147">
        <v>106500</v>
      </c>
      <c r="F10" s="148">
        <v>106500</v>
      </c>
      <c r="G10" s="108"/>
    </row>
    <row r="11" spans="1:7" ht="19.5" customHeight="1">
      <c r="A11" s="111">
        <v>10</v>
      </c>
      <c r="B11" s="24">
        <v>1095</v>
      </c>
      <c r="C11" s="24">
        <v>750</v>
      </c>
      <c r="D11" s="24"/>
      <c r="E11" s="149">
        <v>2800</v>
      </c>
      <c r="F11" s="149">
        <v>2800</v>
      </c>
      <c r="G11" s="111"/>
    </row>
    <row r="12" spans="1:7" ht="19.5" customHeight="1">
      <c r="A12" s="108"/>
      <c r="B12" s="117">
        <v>1095</v>
      </c>
      <c r="C12" s="117"/>
      <c r="D12" s="118"/>
      <c r="E12" s="149">
        <v>2800</v>
      </c>
      <c r="F12" s="149">
        <v>2800</v>
      </c>
      <c r="G12" s="111"/>
    </row>
    <row r="13" spans="1:7" ht="19.5" customHeight="1">
      <c r="A13" s="111">
        <v>10</v>
      </c>
      <c r="B13" s="24"/>
      <c r="C13" s="24"/>
      <c r="D13" s="24"/>
      <c r="E13" s="147">
        <v>109300</v>
      </c>
      <c r="F13" s="148">
        <v>109300</v>
      </c>
      <c r="G13" s="108"/>
    </row>
    <row r="14" spans="1:7" ht="19.5" customHeight="1">
      <c r="A14" s="109">
        <v>600</v>
      </c>
      <c r="B14" s="119">
        <v>60016</v>
      </c>
      <c r="C14" s="119">
        <v>690</v>
      </c>
      <c r="D14" s="120"/>
      <c r="E14" s="111">
        <v>500</v>
      </c>
      <c r="F14" s="111">
        <v>500</v>
      </c>
      <c r="G14" s="111"/>
    </row>
    <row r="15" spans="1:7" s="88" customFormat="1" ht="19.5" customHeight="1">
      <c r="A15" s="223" t="s">
        <v>135</v>
      </c>
      <c r="B15" s="224"/>
      <c r="C15" s="224"/>
      <c r="D15" s="225"/>
      <c r="E15" s="112"/>
      <c r="F15" s="114"/>
      <c r="G15" s="113"/>
    </row>
    <row r="16" spans="2:4" ht="12.75">
      <c r="B16" s="2"/>
      <c r="C16" s="2"/>
      <c r="D16" s="2"/>
    </row>
    <row r="17" spans="1:4" ht="12.75">
      <c r="A17" s="96" t="s">
        <v>197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93" t="s">
        <v>62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6.5">
      <c r="A2" s="293" t="s">
        <v>239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75" t="s">
        <v>63</v>
      </c>
      <c r="B5" s="275" t="s">
        <v>0</v>
      </c>
      <c r="C5" s="271" t="s">
        <v>165</v>
      </c>
      <c r="D5" s="241" t="s">
        <v>85</v>
      </c>
      <c r="E5" s="242"/>
      <c r="F5" s="242"/>
      <c r="G5" s="243"/>
      <c r="H5" s="271" t="s">
        <v>9</v>
      </c>
      <c r="I5" s="271"/>
      <c r="J5" s="271" t="s">
        <v>166</v>
      </c>
      <c r="K5" s="271" t="s">
        <v>225</v>
      </c>
    </row>
    <row r="6" spans="1:11" ht="15" customHeight="1">
      <c r="A6" s="275"/>
      <c r="B6" s="275"/>
      <c r="C6" s="271"/>
      <c r="D6" s="271" t="s">
        <v>7</v>
      </c>
      <c r="E6" s="294" t="s">
        <v>6</v>
      </c>
      <c r="F6" s="295"/>
      <c r="G6" s="296"/>
      <c r="H6" s="271" t="s">
        <v>7</v>
      </c>
      <c r="I6" s="271" t="s">
        <v>66</v>
      </c>
      <c r="J6" s="271"/>
      <c r="K6" s="271"/>
    </row>
    <row r="7" spans="1:11" ht="18" customHeight="1">
      <c r="A7" s="275"/>
      <c r="B7" s="275"/>
      <c r="C7" s="271"/>
      <c r="D7" s="271"/>
      <c r="E7" s="238" t="s">
        <v>167</v>
      </c>
      <c r="F7" s="294" t="s">
        <v>6</v>
      </c>
      <c r="G7" s="296"/>
      <c r="H7" s="271"/>
      <c r="I7" s="271"/>
      <c r="J7" s="271"/>
      <c r="K7" s="271"/>
    </row>
    <row r="8" spans="1:11" ht="42" customHeight="1">
      <c r="A8" s="275"/>
      <c r="B8" s="275"/>
      <c r="C8" s="271"/>
      <c r="D8" s="271"/>
      <c r="E8" s="240"/>
      <c r="F8" s="100" t="s">
        <v>164</v>
      </c>
      <c r="G8" s="100" t="s">
        <v>163</v>
      </c>
      <c r="H8" s="271"/>
      <c r="I8" s="271"/>
      <c r="J8" s="271"/>
      <c r="K8" s="271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39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39" t="s">
        <v>52</v>
      </c>
    </row>
    <row r="11" spans="1:11" ht="19.5" customHeight="1">
      <c r="A11" s="40"/>
      <c r="B11" s="41" t="s">
        <v>93</v>
      </c>
      <c r="C11" s="27"/>
      <c r="D11" s="27"/>
      <c r="E11" s="27"/>
      <c r="F11" s="27"/>
      <c r="G11" s="27"/>
      <c r="H11" s="27"/>
      <c r="I11" s="27"/>
      <c r="J11" s="27"/>
      <c r="K11" s="40"/>
    </row>
    <row r="12" spans="1:11" ht="19.5" customHeight="1">
      <c r="A12" s="40"/>
      <c r="B12" s="42" t="s">
        <v>333</v>
      </c>
      <c r="C12" s="27">
        <v>660</v>
      </c>
      <c r="D12" s="152">
        <v>1492300</v>
      </c>
      <c r="E12" s="152">
        <v>290000</v>
      </c>
      <c r="F12" s="152">
        <v>290000</v>
      </c>
      <c r="G12" s="27"/>
      <c r="H12" s="152">
        <v>1492370</v>
      </c>
      <c r="I12" s="27"/>
      <c r="J12" s="27">
        <v>590</v>
      </c>
      <c r="K12" s="40" t="s">
        <v>52</v>
      </c>
    </row>
    <row r="13" spans="1:11" ht="19.5" customHeight="1">
      <c r="A13" s="40"/>
      <c r="B13" s="42" t="s">
        <v>14</v>
      </c>
      <c r="C13" s="27"/>
      <c r="D13" s="27"/>
      <c r="E13" s="27"/>
      <c r="F13" s="27"/>
      <c r="G13" s="27"/>
      <c r="H13" s="27"/>
      <c r="I13" s="27"/>
      <c r="J13" s="27"/>
      <c r="K13" s="40" t="s">
        <v>52</v>
      </c>
    </row>
    <row r="14" spans="1:11" ht="19.5" customHeight="1">
      <c r="A14" s="40"/>
      <c r="B14" s="42" t="s">
        <v>15</v>
      </c>
      <c r="C14" s="27"/>
      <c r="D14" s="27"/>
      <c r="E14" s="27"/>
      <c r="F14" s="27"/>
      <c r="G14" s="27"/>
      <c r="H14" s="27"/>
      <c r="I14" s="27"/>
      <c r="J14" s="27"/>
      <c r="K14" s="40" t="s">
        <v>52</v>
      </c>
    </row>
    <row r="15" spans="1:11" ht="19.5" customHeight="1">
      <c r="A15" s="43"/>
      <c r="B15" s="44" t="s">
        <v>1</v>
      </c>
      <c r="C15" s="28"/>
      <c r="D15" s="28"/>
      <c r="E15" s="28"/>
      <c r="F15" s="28"/>
      <c r="G15" s="28"/>
      <c r="H15" s="28"/>
      <c r="I15" s="28"/>
      <c r="J15" s="28"/>
      <c r="K15" s="43" t="s">
        <v>52</v>
      </c>
    </row>
    <row r="16" spans="1:11" ht="19.5" customHeight="1">
      <c r="A16" s="39" t="s">
        <v>17</v>
      </c>
      <c r="B16" s="26" t="s">
        <v>16</v>
      </c>
      <c r="C16" s="26"/>
      <c r="D16" s="26"/>
      <c r="E16" s="26"/>
      <c r="F16" s="39" t="s">
        <v>52</v>
      </c>
      <c r="G16" s="26"/>
      <c r="H16" s="26"/>
      <c r="I16" s="26"/>
      <c r="J16" s="26"/>
      <c r="K16" s="39" t="s">
        <v>52</v>
      </c>
    </row>
    <row r="17" spans="1:11" ht="19.5" customHeight="1">
      <c r="A17" s="40"/>
      <c r="B17" s="41" t="s">
        <v>93</v>
      </c>
      <c r="C17" s="27"/>
      <c r="D17" s="27"/>
      <c r="E17" s="27"/>
      <c r="F17" s="40"/>
      <c r="G17" s="27"/>
      <c r="H17" s="27"/>
      <c r="I17" s="27"/>
      <c r="J17" s="27"/>
      <c r="K17" s="40"/>
    </row>
    <row r="18" spans="1:11" ht="19.5" customHeight="1">
      <c r="A18" s="40"/>
      <c r="B18" s="42" t="s">
        <v>13</v>
      </c>
      <c r="C18" s="27"/>
      <c r="D18" s="27"/>
      <c r="E18" s="27"/>
      <c r="F18" s="40" t="s">
        <v>52</v>
      </c>
      <c r="G18" s="27"/>
      <c r="H18" s="27"/>
      <c r="I18" s="27"/>
      <c r="J18" s="27"/>
      <c r="K18" s="40" t="s">
        <v>52</v>
      </c>
    </row>
    <row r="19" spans="1:11" ht="19.5" customHeight="1">
      <c r="A19" s="40"/>
      <c r="B19" s="42" t="s">
        <v>14</v>
      </c>
      <c r="C19" s="27"/>
      <c r="D19" s="27"/>
      <c r="E19" s="27"/>
      <c r="F19" s="40" t="s">
        <v>52</v>
      </c>
      <c r="G19" s="27"/>
      <c r="H19" s="27"/>
      <c r="I19" s="27"/>
      <c r="J19" s="27"/>
      <c r="K19" s="40" t="s">
        <v>52</v>
      </c>
    </row>
    <row r="20" spans="1:11" ht="19.5" customHeight="1">
      <c r="A20" s="40"/>
      <c r="B20" s="42" t="s">
        <v>15</v>
      </c>
      <c r="C20" s="27"/>
      <c r="D20" s="27"/>
      <c r="E20" s="27"/>
      <c r="F20" s="40" t="s">
        <v>52</v>
      </c>
      <c r="G20" s="27"/>
      <c r="H20" s="27"/>
      <c r="I20" s="27"/>
      <c r="J20" s="27"/>
      <c r="K20" s="40" t="s">
        <v>52</v>
      </c>
    </row>
    <row r="21" spans="1:11" ht="19.5" customHeight="1">
      <c r="A21" s="43"/>
      <c r="B21" s="44" t="s">
        <v>1</v>
      </c>
      <c r="C21" s="28"/>
      <c r="D21" s="28"/>
      <c r="E21" s="28"/>
      <c r="F21" s="43" t="s">
        <v>52</v>
      </c>
      <c r="G21" s="28"/>
      <c r="H21" s="28"/>
      <c r="I21" s="28"/>
      <c r="J21" s="28"/>
      <c r="K21" s="43" t="s">
        <v>52</v>
      </c>
    </row>
    <row r="22" spans="1:11" ht="19.5" customHeight="1">
      <c r="A22" s="39" t="s">
        <v>18</v>
      </c>
      <c r="B22" s="99" t="s">
        <v>238</v>
      </c>
      <c r="C22" s="26"/>
      <c r="D22" s="26"/>
      <c r="E22" s="40"/>
      <c r="F22" s="40" t="s">
        <v>52</v>
      </c>
      <c r="G22" s="40" t="s">
        <v>52</v>
      </c>
      <c r="H22" s="26"/>
      <c r="I22" s="40" t="s">
        <v>52</v>
      </c>
      <c r="J22" s="26"/>
      <c r="K22" s="26"/>
    </row>
    <row r="23" spans="1:11" ht="19.5" customHeight="1">
      <c r="A23" s="27"/>
      <c r="B23" s="41" t="s">
        <v>93</v>
      </c>
      <c r="C23" s="27"/>
      <c r="D23" s="27"/>
      <c r="E23" s="40"/>
      <c r="F23" s="40"/>
      <c r="G23" s="40"/>
      <c r="H23" s="27"/>
      <c r="I23" s="40"/>
      <c r="J23" s="27"/>
      <c r="K23" s="27"/>
    </row>
    <row r="24" spans="1:11" ht="19.5" customHeight="1">
      <c r="A24" s="27"/>
      <c r="B24" s="42" t="s">
        <v>13</v>
      </c>
      <c r="C24" s="27"/>
      <c r="D24" s="27"/>
      <c r="E24" s="40"/>
      <c r="F24" s="40" t="s">
        <v>52</v>
      </c>
      <c r="G24" s="40" t="s">
        <v>52</v>
      </c>
      <c r="H24" s="27"/>
      <c r="I24" s="40" t="s">
        <v>52</v>
      </c>
      <c r="J24" s="27"/>
      <c r="K24" s="27"/>
    </row>
    <row r="25" spans="1:11" ht="19.5" customHeight="1">
      <c r="A25" s="27"/>
      <c r="B25" s="42" t="s">
        <v>14</v>
      </c>
      <c r="C25" s="27"/>
      <c r="D25" s="27"/>
      <c r="E25" s="40"/>
      <c r="F25" s="40" t="s">
        <v>52</v>
      </c>
      <c r="G25" s="40" t="s">
        <v>52</v>
      </c>
      <c r="H25" s="27"/>
      <c r="I25" s="40" t="s">
        <v>52</v>
      </c>
      <c r="J25" s="27"/>
      <c r="K25" s="27"/>
    </row>
    <row r="26" spans="1:11" ht="19.5" customHeight="1">
      <c r="A26" s="27"/>
      <c r="B26" s="42" t="s">
        <v>15</v>
      </c>
      <c r="C26" s="27"/>
      <c r="D26" s="27"/>
      <c r="E26" s="40"/>
      <c r="F26" s="40" t="s">
        <v>52</v>
      </c>
      <c r="G26" s="40" t="s">
        <v>52</v>
      </c>
      <c r="H26" s="27"/>
      <c r="I26" s="40" t="s">
        <v>52</v>
      </c>
      <c r="J26" s="27"/>
      <c r="K26" s="27"/>
    </row>
    <row r="27" spans="1:11" ht="19.5" customHeight="1">
      <c r="A27" s="28"/>
      <c r="B27" s="44" t="s">
        <v>1</v>
      </c>
      <c r="C27" s="28"/>
      <c r="D27" s="28"/>
      <c r="E27" s="43"/>
      <c r="F27" s="43" t="s">
        <v>52</v>
      </c>
      <c r="G27" s="43" t="s">
        <v>52</v>
      </c>
      <c r="H27" s="28"/>
      <c r="I27" s="43" t="s">
        <v>52</v>
      </c>
      <c r="J27" s="28"/>
      <c r="K27" s="28"/>
    </row>
    <row r="28" spans="1:11" s="88" customFormat="1" ht="19.5" customHeight="1">
      <c r="A28" s="292" t="s">
        <v>148</v>
      </c>
      <c r="B28" s="292"/>
      <c r="C28" s="89">
        <v>660</v>
      </c>
      <c r="D28" s="213">
        <v>1492300</v>
      </c>
      <c r="E28" s="213">
        <v>290000</v>
      </c>
      <c r="F28" s="213">
        <v>290000</v>
      </c>
      <c r="G28" s="89"/>
      <c r="H28" s="213">
        <v>1492370</v>
      </c>
      <c r="I28" s="89"/>
      <c r="J28" s="89">
        <v>590</v>
      </c>
      <c r="K28" s="89"/>
    </row>
    <row r="29" ht="4.5" customHeight="1"/>
    <row r="30" ht="12.75" customHeight="1">
      <c r="A30" s="101" t="s">
        <v>168</v>
      </c>
    </row>
    <row r="31" ht="14.25">
      <c r="A31" s="101" t="s">
        <v>170</v>
      </c>
    </row>
    <row r="32" ht="12.75">
      <c r="A32" s="101" t="s">
        <v>171</v>
      </c>
    </row>
    <row r="33" ht="12.75">
      <c r="A33" s="101" t="s">
        <v>169</v>
      </c>
    </row>
  </sheetData>
  <sheetProtection/>
  <mergeCells count="16"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A28:B28"/>
    <mergeCell ref="H5:I5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2 ]
do uchwały Rady Gminy nr XXXVIII/226/10 ..
z dnia . 12 . 11. 2010r..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89" t="s">
        <v>224</v>
      </c>
      <c r="B1" s="289"/>
      <c r="C1" s="289"/>
      <c r="D1" s="289"/>
      <c r="E1" s="289"/>
      <c r="F1" s="289"/>
      <c r="G1" s="289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75" t="s">
        <v>63</v>
      </c>
      <c r="B4" s="275" t="s">
        <v>2</v>
      </c>
      <c r="C4" s="275" t="s">
        <v>3</v>
      </c>
      <c r="D4" s="220" t="s">
        <v>156</v>
      </c>
      <c r="E4" s="271" t="s">
        <v>86</v>
      </c>
      <c r="F4" s="271" t="s">
        <v>87</v>
      </c>
      <c r="G4" s="271" t="s">
        <v>45</v>
      </c>
    </row>
    <row r="5" spans="1:7" ht="19.5" customHeight="1">
      <c r="A5" s="275"/>
      <c r="B5" s="275"/>
      <c r="C5" s="275"/>
      <c r="D5" s="221"/>
      <c r="E5" s="271"/>
      <c r="F5" s="271"/>
      <c r="G5" s="271"/>
    </row>
    <row r="6" spans="1:7" ht="19.5" customHeight="1">
      <c r="A6" s="275"/>
      <c r="B6" s="275"/>
      <c r="C6" s="275"/>
      <c r="D6" s="214"/>
      <c r="E6" s="271"/>
      <c r="F6" s="271"/>
      <c r="G6" s="271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5"/>
      <c r="B8" s="45"/>
      <c r="C8" s="45"/>
      <c r="D8" s="45"/>
      <c r="E8" s="45"/>
      <c r="F8" s="45"/>
      <c r="G8" s="45"/>
    </row>
    <row r="9" spans="1:7" ht="30" customHeight="1">
      <c r="A9" s="46"/>
      <c r="B9" s="46"/>
      <c r="C9" s="46"/>
      <c r="D9" s="46"/>
      <c r="E9" s="46"/>
      <c r="F9" s="46"/>
      <c r="G9" s="46"/>
    </row>
    <row r="10" spans="1:7" ht="30" customHeight="1">
      <c r="A10" s="46"/>
      <c r="B10" s="46"/>
      <c r="C10" s="46"/>
      <c r="D10" s="46"/>
      <c r="E10" s="46"/>
      <c r="F10" s="46"/>
      <c r="G10" s="46"/>
    </row>
    <row r="11" spans="1:7" ht="30" customHeight="1">
      <c r="A11" s="46"/>
      <c r="B11" s="46"/>
      <c r="C11" s="46"/>
      <c r="D11" s="46"/>
      <c r="E11" s="46"/>
      <c r="F11" s="46"/>
      <c r="G11" s="46"/>
    </row>
    <row r="12" spans="1:7" ht="30" customHeight="1">
      <c r="A12" s="47"/>
      <c r="B12" s="47"/>
      <c r="C12" s="47"/>
      <c r="D12" s="47"/>
      <c r="E12" s="47"/>
      <c r="F12" s="47"/>
      <c r="G12" s="47"/>
    </row>
    <row r="13" spans="1:7" s="2" customFormat="1" ht="30" customHeight="1">
      <c r="A13" s="297" t="s">
        <v>148</v>
      </c>
      <c r="B13" s="298"/>
      <c r="C13" s="298"/>
      <c r="D13" s="298"/>
      <c r="E13" s="299"/>
      <c r="F13" s="32"/>
      <c r="G13" s="32"/>
    </row>
    <row r="15" ht="12.75">
      <c r="A15" s="96" t="s">
        <v>200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37" t="s">
        <v>223</v>
      </c>
      <c r="B1" s="237"/>
      <c r="C1" s="237"/>
      <c r="D1" s="237"/>
      <c r="E1" s="237"/>
      <c r="F1" s="237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63</v>
      </c>
      <c r="B4" s="20" t="s">
        <v>2</v>
      </c>
      <c r="C4" s="20" t="s">
        <v>3</v>
      </c>
      <c r="D4" s="20" t="s">
        <v>156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4"/>
      <c r="B6" s="34"/>
      <c r="C6" s="34"/>
      <c r="D6" s="34"/>
      <c r="E6" s="34"/>
      <c r="F6" s="34"/>
    </row>
    <row r="7" spans="1:6" ht="30" customHeight="1">
      <c r="A7" s="36"/>
      <c r="B7" s="36"/>
      <c r="C7" s="36"/>
      <c r="D7" s="36"/>
      <c r="E7" s="36"/>
      <c r="F7" s="36"/>
    </row>
    <row r="8" spans="1:6" ht="30" customHeight="1">
      <c r="A8" s="36"/>
      <c r="B8" s="36"/>
      <c r="C8" s="36"/>
      <c r="D8" s="36"/>
      <c r="E8" s="36"/>
      <c r="F8" s="36"/>
    </row>
    <row r="9" spans="1:6" ht="30" customHeight="1">
      <c r="A9" s="38"/>
      <c r="B9" s="38"/>
      <c r="C9" s="38"/>
      <c r="D9" s="38"/>
      <c r="E9" s="38"/>
      <c r="F9" s="38"/>
    </row>
    <row r="10" spans="1:6" ht="30" customHeight="1">
      <c r="A10" s="297" t="s">
        <v>148</v>
      </c>
      <c r="B10" s="298"/>
      <c r="C10" s="298"/>
      <c r="D10" s="298"/>
      <c r="E10" s="299"/>
      <c r="F10" s="32"/>
    </row>
    <row r="12" ht="12.75">
      <c r="A12" s="101" t="s">
        <v>172</v>
      </c>
    </row>
    <row r="13" ht="12.75">
      <c r="A13" s="96" t="s">
        <v>173</v>
      </c>
    </row>
    <row r="15" ht="12.75">
      <c r="A15" s="96" t="s">
        <v>200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91" t="s">
        <v>222</v>
      </c>
      <c r="B1" s="291"/>
      <c r="C1" s="291"/>
      <c r="D1" s="291"/>
      <c r="E1" s="291"/>
      <c r="F1" s="291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63</v>
      </c>
      <c r="B4" s="20" t="s">
        <v>2</v>
      </c>
      <c r="C4" s="20" t="s">
        <v>3</v>
      </c>
      <c r="D4" s="20" t="s">
        <v>153</v>
      </c>
      <c r="E4" s="20" t="s">
        <v>46</v>
      </c>
      <c r="F4" s="20" t="s">
        <v>47</v>
      </c>
    </row>
    <row r="5" spans="1:6" s="93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5"/>
      <c r="B6" s="45"/>
      <c r="C6" s="45"/>
      <c r="D6" s="45"/>
      <c r="E6" s="45"/>
      <c r="F6" s="45"/>
    </row>
    <row r="7" spans="1:6" ht="30" customHeight="1">
      <c r="A7" s="46"/>
      <c r="B7" s="46"/>
      <c r="C7" s="46"/>
      <c r="D7" s="46"/>
      <c r="E7" s="46"/>
      <c r="F7" s="46"/>
    </row>
    <row r="8" spans="1:6" ht="30" customHeight="1">
      <c r="A8" s="46"/>
      <c r="B8" s="46"/>
      <c r="C8" s="46"/>
      <c r="D8" s="46"/>
      <c r="E8" s="46"/>
      <c r="F8" s="46"/>
    </row>
    <row r="9" spans="1:6" ht="30" customHeight="1">
      <c r="A9" s="47"/>
      <c r="B9" s="47"/>
      <c r="C9" s="47"/>
      <c r="D9" s="47"/>
      <c r="E9" s="47"/>
      <c r="F9" s="47"/>
    </row>
    <row r="10" spans="1:6" ht="30" customHeight="1">
      <c r="A10" s="297" t="s">
        <v>148</v>
      </c>
      <c r="B10" s="298"/>
      <c r="C10" s="298"/>
      <c r="D10" s="298"/>
      <c r="E10" s="299"/>
      <c r="F10" s="32"/>
    </row>
    <row r="12" ht="12.75">
      <c r="A12" s="96" t="s">
        <v>202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26" t="s">
        <v>41</v>
      </c>
      <c r="B1" s="226"/>
      <c r="C1" s="226"/>
      <c r="D1" s="8"/>
      <c r="E1" s="8"/>
      <c r="F1" s="8"/>
      <c r="G1" s="8"/>
      <c r="H1" s="8"/>
      <c r="I1" s="8"/>
      <c r="J1" s="8"/>
    </row>
    <row r="2" spans="1:7" ht="19.5" customHeight="1">
      <c r="A2" s="226" t="s">
        <v>49</v>
      </c>
      <c r="B2" s="226"/>
      <c r="C2" s="226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63</v>
      </c>
      <c r="B5" s="20" t="s">
        <v>0</v>
      </c>
      <c r="C5" s="20" t="s">
        <v>221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48" t="s">
        <v>65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17</v>
      </c>
      <c r="B7" s="48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49" t="s">
        <v>13</v>
      </c>
      <c r="B8" s="50"/>
      <c r="C8" s="49"/>
      <c r="D8" s="10"/>
      <c r="E8" s="10"/>
      <c r="F8" s="10"/>
      <c r="G8" s="10"/>
      <c r="H8" s="10"/>
      <c r="I8" s="11"/>
      <c r="J8" s="11"/>
    </row>
    <row r="9" spans="1:10" ht="19.5" customHeight="1">
      <c r="A9" s="35" t="s">
        <v>14</v>
      </c>
      <c r="B9" s="51"/>
      <c r="C9" s="35"/>
      <c r="D9" s="10"/>
      <c r="E9" s="10"/>
      <c r="F9" s="10"/>
      <c r="G9" s="10"/>
      <c r="H9" s="10"/>
      <c r="I9" s="11"/>
      <c r="J9" s="11"/>
    </row>
    <row r="10" spans="1:10" ht="19.5" customHeight="1">
      <c r="A10" s="37" t="s">
        <v>15</v>
      </c>
      <c r="B10" s="52"/>
      <c r="C10" s="37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18</v>
      </c>
      <c r="B11" s="48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3" t="s">
        <v>13</v>
      </c>
      <c r="B12" s="53" t="s">
        <v>39</v>
      </c>
      <c r="C12" s="33"/>
      <c r="D12" s="10"/>
      <c r="E12" s="10"/>
      <c r="F12" s="10"/>
      <c r="G12" s="10"/>
      <c r="H12" s="10"/>
      <c r="I12" s="11"/>
      <c r="J12" s="11"/>
    </row>
    <row r="13" spans="1:10" ht="15" customHeight="1">
      <c r="A13" s="35"/>
      <c r="B13" s="51"/>
      <c r="C13" s="35"/>
      <c r="D13" s="10"/>
      <c r="E13" s="10"/>
      <c r="F13" s="10"/>
      <c r="G13" s="10"/>
      <c r="H13" s="10"/>
      <c r="I13" s="11"/>
      <c r="J13" s="11"/>
    </row>
    <row r="14" spans="1:10" ht="15" customHeight="1">
      <c r="A14" s="35"/>
      <c r="B14" s="51"/>
      <c r="C14" s="35"/>
      <c r="D14" s="10"/>
      <c r="E14" s="10"/>
      <c r="F14" s="10"/>
      <c r="G14" s="10"/>
      <c r="H14" s="10"/>
      <c r="I14" s="11"/>
      <c r="J14" s="11"/>
    </row>
    <row r="15" spans="1:10" ht="19.5" customHeight="1">
      <c r="A15" s="35" t="s">
        <v>14</v>
      </c>
      <c r="B15" s="51" t="s">
        <v>42</v>
      </c>
      <c r="C15" s="35"/>
      <c r="D15" s="10"/>
      <c r="E15" s="10"/>
      <c r="F15" s="10"/>
      <c r="G15" s="10"/>
      <c r="H15" s="10"/>
      <c r="I15" s="11"/>
      <c r="J15" s="11"/>
    </row>
    <row r="16" spans="1:10" ht="15">
      <c r="A16" s="35"/>
      <c r="B16" s="54"/>
      <c r="C16" s="35"/>
      <c r="D16" s="10"/>
      <c r="E16" s="10"/>
      <c r="F16" s="10"/>
      <c r="G16" s="10"/>
      <c r="H16" s="10"/>
      <c r="I16" s="11"/>
      <c r="J16" s="11"/>
    </row>
    <row r="17" spans="1:10" ht="15" customHeight="1">
      <c r="A17" s="37"/>
      <c r="B17" s="55"/>
      <c r="C17" s="37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40</v>
      </c>
      <c r="B18" s="48" t="s">
        <v>67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26" t="s">
        <v>203</v>
      </c>
      <c r="B1" s="226"/>
      <c r="C1" s="226"/>
      <c r="D1" s="8"/>
      <c r="E1" s="8"/>
      <c r="F1" s="8"/>
      <c r="G1" s="8"/>
      <c r="H1" s="8"/>
      <c r="I1" s="8"/>
      <c r="J1" s="8"/>
    </row>
    <row r="2" spans="1:7" ht="19.5" customHeight="1">
      <c r="A2" s="226" t="s">
        <v>120</v>
      </c>
      <c r="B2" s="226"/>
      <c r="C2" s="226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63</v>
      </c>
      <c r="B5" s="20" t="s">
        <v>0</v>
      </c>
      <c r="C5" s="20" t="s">
        <v>221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48" t="s">
        <v>65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17</v>
      </c>
      <c r="B7" s="48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49" t="s">
        <v>13</v>
      </c>
      <c r="B8" s="50"/>
      <c r="C8" s="49"/>
      <c r="D8" s="10"/>
      <c r="E8" s="10"/>
      <c r="F8" s="10"/>
      <c r="G8" s="10"/>
      <c r="H8" s="10"/>
      <c r="I8" s="11"/>
      <c r="J8" s="11"/>
    </row>
    <row r="9" spans="1:10" ht="19.5" customHeight="1">
      <c r="A9" s="35" t="s">
        <v>14</v>
      </c>
      <c r="B9" s="51"/>
      <c r="C9" s="35"/>
      <c r="D9" s="10"/>
      <c r="E9" s="10"/>
      <c r="F9" s="10"/>
      <c r="G9" s="10"/>
      <c r="H9" s="10"/>
      <c r="I9" s="11"/>
      <c r="J9" s="11"/>
    </row>
    <row r="10" spans="1:10" ht="19.5" customHeight="1">
      <c r="A10" s="37" t="s">
        <v>15</v>
      </c>
      <c r="B10" s="52"/>
      <c r="C10" s="37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18</v>
      </c>
      <c r="B11" s="48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3" t="s">
        <v>13</v>
      </c>
      <c r="B12" s="53" t="s">
        <v>39</v>
      </c>
      <c r="C12" s="33"/>
      <c r="D12" s="10"/>
      <c r="E12" s="10"/>
      <c r="F12" s="10"/>
      <c r="G12" s="10"/>
      <c r="H12" s="10"/>
      <c r="I12" s="11"/>
      <c r="J12" s="11"/>
    </row>
    <row r="13" spans="1:10" ht="15" customHeight="1">
      <c r="A13" s="35"/>
      <c r="B13" s="51"/>
      <c r="C13" s="35"/>
      <c r="D13" s="10"/>
      <c r="E13" s="10"/>
      <c r="F13" s="10"/>
      <c r="G13" s="10"/>
      <c r="H13" s="10"/>
      <c r="I13" s="11"/>
      <c r="J13" s="11"/>
    </row>
    <row r="14" spans="1:10" ht="15" customHeight="1">
      <c r="A14" s="35"/>
      <c r="B14" s="51"/>
      <c r="C14" s="35"/>
      <c r="D14" s="10"/>
      <c r="E14" s="10"/>
      <c r="F14" s="10"/>
      <c r="G14" s="10"/>
      <c r="H14" s="10"/>
      <c r="I14" s="11"/>
      <c r="J14" s="11"/>
    </row>
    <row r="15" spans="1:10" ht="19.5" customHeight="1">
      <c r="A15" s="35" t="s">
        <v>14</v>
      </c>
      <c r="B15" s="51" t="s">
        <v>42</v>
      </c>
      <c r="C15" s="35"/>
      <c r="D15" s="10"/>
      <c r="E15" s="10"/>
      <c r="F15" s="10"/>
      <c r="G15" s="10"/>
      <c r="H15" s="10"/>
      <c r="I15" s="11"/>
      <c r="J15" s="11"/>
    </row>
    <row r="16" spans="1:10" ht="15">
      <c r="A16" s="35"/>
      <c r="B16" s="54"/>
      <c r="C16" s="35"/>
      <c r="D16" s="10"/>
      <c r="E16" s="10"/>
      <c r="F16" s="10"/>
      <c r="G16" s="10"/>
      <c r="H16" s="10"/>
      <c r="I16" s="11"/>
      <c r="J16" s="11"/>
    </row>
    <row r="17" spans="1:10" ht="15" customHeight="1">
      <c r="A17" s="37"/>
      <c r="B17" s="55"/>
      <c r="C17" s="37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40</v>
      </c>
      <c r="B18" s="48" t="s">
        <v>67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5" customFormat="1" ht="12.75">
      <c r="A20" s="300" t="s">
        <v>204</v>
      </c>
      <c r="B20" s="301"/>
      <c r="C20" s="30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26" t="s">
        <v>220</v>
      </c>
      <c r="B1" s="226"/>
      <c r="C1" s="226"/>
      <c r="D1" s="226"/>
      <c r="E1" s="226"/>
      <c r="F1" s="226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63</v>
      </c>
      <c r="B4" s="25" t="s">
        <v>2</v>
      </c>
      <c r="C4" s="25" t="s">
        <v>3</v>
      </c>
      <c r="D4" s="25" t="s">
        <v>153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90" t="s">
        <v>148</v>
      </c>
      <c r="B11" s="290"/>
      <c r="C11" s="290"/>
      <c r="D11" s="290"/>
      <c r="E11" s="290"/>
      <c r="F11" s="24"/>
    </row>
    <row r="13" ht="12.75">
      <c r="A13" s="96" t="s">
        <v>202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C1">
      <selection activeCell="E7" sqref="E7:E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91" t="s">
        <v>79</v>
      </c>
      <c r="B1" s="291"/>
      <c r="C1" s="291"/>
      <c r="D1" s="291"/>
      <c r="E1" s="291"/>
      <c r="F1" s="291"/>
    </row>
    <row r="2" spans="1:6" ht="65.25" customHeight="1">
      <c r="A2" s="20" t="s">
        <v>63</v>
      </c>
      <c r="B2" s="20" t="s">
        <v>174</v>
      </c>
      <c r="C2" s="20" t="s">
        <v>68</v>
      </c>
      <c r="D2" s="21" t="s">
        <v>69</v>
      </c>
      <c r="E2" s="21" t="s">
        <v>70</v>
      </c>
      <c r="F2" s="21" t="s">
        <v>71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7" customFormat="1" ht="47.25" customHeight="1">
      <c r="A4" s="309" t="s">
        <v>13</v>
      </c>
      <c r="B4" s="308" t="s">
        <v>72</v>
      </c>
      <c r="C4" s="302" t="s">
        <v>73</v>
      </c>
      <c r="D4" s="302" t="s">
        <v>219</v>
      </c>
      <c r="E4" s="305" t="s">
        <v>74</v>
      </c>
      <c r="F4" s="56" t="s">
        <v>75</v>
      </c>
    </row>
    <row r="5" spans="1:6" s="57" customFormat="1" ht="47.25" customHeight="1">
      <c r="A5" s="310"/>
      <c r="B5" s="308"/>
      <c r="C5" s="303"/>
      <c r="D5" s="303"/>
      <c r="E5" s="306"/>
      <c r="F5" s="58" t="s">
        <v>76</v>
      </c>
    </row>
    <row r="6" spans="1:7" s="57" customFormat="1" ht="47.25" customHeight="1">
      <c r="A6" s="311"/>
      <c r="B6" s="308"/>
      <c r="C6" s="304"/>
      <c r="D6" s="304"/>
      <c r="E6" s="307"/>
      <c r="F6" s="58" t="s">
        <v>218</v>
      </c>
      <c r="G6" s="57" t="s">
        <v>26</v>
      </c>
    </row>
    <row r="7" spans="1:6" s="57" customFormat="1" ht="47.25" customHeight="1">
      <c r="A7" s="309" t="s">
        <v>14</v>
      </c>
      <c r="B7" s="308" t="s">
        <v>77</v>
      </c>
      <c r="C7" s="302" t="s">
        <v>78</v>
      </c>
      <c r="D7" s="302" t="s">
        <v>219</v>
      </c>
      <c r="E7" s="305" t="s">
        <v>74</v>
      </c>
      <c r="F7" s="56" t="s">
        <v>75</v>
      </c>
    </row>
    <row r="8" spans="1:6" s="57" customFormat="1" ht="47.25" customHeight="1">
      <c r="A8" s="310"/>
      <c r="B8" s="308"/>
      <c r="C8" s="303"/>
      <c r="D8" s="303"/>
      <c r="E8" s="306"/>
      <c r="F8" s="58" t="s">
        <v>76</v>
      </c>
    </row>
    <row r="9" spans="1:6" s="57" customFormat="1" ht="47.25" customHeight="1">
      <c r="A9" s="311"/>
      <c r="B9" s="308"/>
      <c r="C9" s="304"/>
      <c r="D9" s="304"/>
      <c r="E9" s="307"/>
      <c r="F9" s="58" t="s">
        <v>218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C1">
      <selection activeCell="M4" sqref="M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26" t="s">
        <v>217</v>
      </c>
      <c r="B1" s="226"/>
      <c r="C1" s="226"/>
      <c r="D1" s="226"/>
      <c r="E1" s="226"/>
      <c r="F1" s="226"/>
      <c r="G1" s="226"/>
      <c r="H1" s="226"/>
      <c r="I1" s="226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7" t="s">
        <v>44</v>
      </c>
    </row>
    <row r="4" spans="1:9" s="74" customFormat="1" ht="35.25" customHeight="1">
      <c r="A4" s="216" t="s">
        <v>63</v>
      </c>
      <c r="B4" s="216" t="s">
        <v>0</v>
      </c>
      <c r="C4" s="312" t="s">
        <v>334</v>
      </c>
      <c r="D4" s="314" t="s">
        <v>121</v>
      </c>
      <c r="E4" s="314"/>
      <c r="F4" s="314"/>
      <c r="G4" s="314"/>
      <c r="H4" s="314"/>
      <c r="I4" s="314"/>
    </row>
    <row r="5" spans="1:9" s="74" customFormat="1" ht="23.25" customHeight="1">
      <c r="A5" s="216"/>
      <c r="B5" s="216"/>
      <c r="C5" s="313"/>
      <c r="D5" s="123">
        <v>2010</v>
      </c>
      <c r="E5" s="83">
        <v>2011</v>
      </c>
      <c r="F5" s="83">
        <v>2012</v>
      </c>
      <c r="G5" s="83">
        <v>2013</v>
      </c>
      <c r="H5" s="83">
        <v>2014</v>
      </c>
      <c r="I5" s="83">
        <v>2015</v>
      </c>
    </row>
    <row r="6" spans="1:9" s="82" customFormat="1" ht="8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</row>
    <row r="7" spans="1:9" s="74" customFormat="1" ht="22.5" customHeight="1">
      <c r="A7" s="68" t="s">
        <v>13</v>
      </c>
      <c r="B7" s="86" t="s">
        <v>177</v>
      </c>
      <c r="C7" s="85"/>
      <c r="D7" s="85"/>
      <c r="E7" s="85"/>
      <c r="F7" s="85"/>
      <c r="G7" s="85"/>
      <c r="H7" s="85"/>
      <c r="I7" s="85"/>
    </row>
    <row r="8" spans="1:9" s="69" customFormat="1" ht="15" customHeight="1">
      <c r="A8" s="76" t="s">
        <v>103</v>
      </c>
      <c r="B8" s="78" t="s">
        <v>189</v>
      </c>
      <c r="C8" s="64"/>
      <c r="D8" s="64"/>
      <c r="E8" s="64"/>
      <c r="F8" s="64"/>
      <c r="G8" s="64"/>
      <c r="H8" s="64"/>
      <c r="I8" s="64"/>
    </row>
    <row r="9" spans="1:9" s="69" customFormat="1" ht="15" customHeight="1">
      <c r="A9" s="80" t="s">
        <v>231</v>
      </c>
      <c r="B9" s="79" t="s">
        <v>122</v>
      </c>
      <c r="C9" s="64"/>
      <c r="D9" s="64"/>
      <c r="E9" s="64"/>
      <c r="F9" s="64"/>
      <c r="G9" s="64"/>
      <c r="H9" s="64"/>
      <c r="I9" s="64"/>
    </row>
    <row r="10" spans="1:9" s="69" customFormat="1" ht="15" customHeight="1">
      <c r="A10" s="80" t="s">
        <v>232</v>
      </c>
      <c r="B10" s="79" t="s">
        <v>123</v>
      </c>
      <c r="C10" s="64"/>
      <c r="D10" s="64"/>
      <c r="E10" s="64"/>
      <c r="F10" s="64"/>
      <c r="G10" s="64"/>
      <c r="H10" s="64"/>
      <c r="I10" s="64"/>
    </row>
    <row r="11" spans="1:9" s="69" customFormat="1" ht="15" customHeight="1">
      <c r="A11" s="80" t="s">
        <v>233</v>
      </c>
      <c r="B11" s="79" t="s">
        <v>124</v>
      </c>
      <c r="C11" s="64"/>
      <c r="D11" s="64"/>
      <c r="E11" s="64"/>
      <c r="F11" s="64"/>
      <c r="G11" s="64"/>
      <c r="H11" s="64"/>
      <c r="I11" s="64"/>
    </row>
    <row r="12" spans="1:9" s="69" customFormat="1" ht="15" customHeight="1">
      <c r="A12" s="76" t="s">
        <v>109</v>
      </c>
      <c r="B12" s="78" t="s">
        <v>190</v>
      </c>
      <c r="C12" s="64"/>
      <c r="D12" s="64"/>
      <c r="E12" s="64"/>
      <c r="F12" s="64"/>
      <c r="G12" s="64"/>
      <c r="H12" s="64"/>
      <c r="I12" s="64"/>
    </row>
    <row r="13" spans="1:9" s="69" customFormat="1" ht="15" customHeight="1">
      <c r="A13" s="80" t="s">
        <v>231</v>
      </c>
      <c r="B13" s="79" t="s">
        <v>125</v>
      </c>
      <c r="C13" s="64"/>
      <c r="D13" s="64"/>
      <c r="E13" s="64"/>
      <c r="F13" s="64"/>
      <c r="G13" s="64"/>
      <c r="H13" s="64"/>
      <c r="I13" s="64"/>
    </row>
    <row r="14" spans="1:9" s="69" customFormat="1" ht="15" customHeight="1">
      <c r="A14" s="80" t="s">
        <v>232</v>
      </c>
      <c r="B14" s="79" t="s">
        <v>126</v>
      </c>
      <c r="C14" s="64"/>
      <c r="D14" s="64"/>
      <c r="E14" s="64"/>
      <c r="F14" s="64"/>
      <c r="G14" s="64"/>
      <c r="H14" s="64"/>
      <c r="I14" s="64"/>
    </row>
    <row r="15" spans="1:9" s="69" customFormat="1" ht="15" customHeight="1">
      <c r="A15" s="80"/>
      <c r="B15" s="104" t="s">
        <v>236</v>
      </c>
      <c r="C15" s="64"/>
      <c r="D15" s="64"/>
      <c r="E15" s="64"/>
      <c r="F15" s="64"/>
      <c r="G15" s="64"/>
      <c r="H15" s="64"/>
      <c r="I15" s="64"/>
    </row>
    <row r="16" spans="1:9" s="69" customFormat="1" ht="15" customHeight="1">
      <c r="A16" s="80" t="s">
        <v>233</v>
      </c>
      <c r="B16" s="79" t="s">
        <v>98</v>
      </c>
      <c r="C16" s="64"/>
      <c r="D16" s="64"/>
      <c r="E16" s="64"/>
      <c r="F16" s="64"/>
      <c r="G16" s="64"/>
      <c r="H16" s="64"/>
      <c r="I16" s="64"/>
    </row>
    <row r="17" spans="1:9" s="69" customFormat="1" ht="15" customHeight="1">
      <c r="A17" s="76" t="s">
        <v>110</v>
      </c>
      <c r="B17" s="78" t="s">
        <v>127</v>
      </c>
      <c r="C17" s="78"/>
      <c r="D17" s="78"/>
      <c r="E17" s="78"/>
      <c r="F17" s="78"/>
      <c r="G17" s="78"/>
      <c r="H17" s="78"/>
      <c r="I17" s="78"/>
    </row>
    <row r="18" spans="1:9" s="69" customFormat="1" ht="15" customHeight="1">
      <c r="A18" s="80" t="s">
        <v>231</v>
      </c>
      <c r="B18" s="104" t="s">
        <v>191</v>
      </c>
      <c r="C18" s="104"/>
      <c r="D18" s="104"/>
      <c r="E18" s="104"/>
      <c r="F18" s="104"/>
      <c r="G18" s="104"/>
      <c r="H18" s="104"/>
      <c r="I18" s="104"/>
    </row>
    <row r="19" spans="1:9" s="69" customFormat="1" ht="15" customHeight="1">
      <c r="A19" s="80" t="s">
        <v>232</v>
      </c>
      <c r="B19" s="104" t="s">
        <v>192</v>
      </c>
      <c r="C19" s="104"/>
      <c r="D19" s="104"/>
      <c r="E19" s="104"/>
      <c r="F19" s="104"/>
      <c r="G19" s="104"/>
      <c r="H19" s="104"/>
      <c r="I19" s="104"/>
    </row>
    <row r="20" spans="1:9" s="74" customFormat="1" ht="22.5" customHeight="1">
      <c r="A20" s="68">
        <v>2</v>
      </c>
      <c r="B20" s="86" t="s">
        <v>188</v>
      </c>
      <c r="C20" s="85"/>
      <c r="D20" s="85"/>
      <c r="E20" s="85"/>
      <c r="F20" s="85"/>
      <c r="G20" s="85"/>
      <c r="H20" s="85"/>
      <c r="I20" s="85"/>
    </row>
    <row r="21" spans="1:9" s="74" customFormat="1" ht="15" customHeight="1">
      <c r="A21" s="68" t="s">
        <v>112</v>
      </c>
      <c r="B21" s="86" t="s">
        <v>187</v>
      </c>
      <c r="C21" s="85"/>
      <c r="D21" s="85"/>
      <c r="E21" s="85"/>
      <c r="F21" s="85"/>
      <c r="G21" s="85"/>
      <c r="H21" s="85"/>
      <c r="I21" s="85"/>
    </row>
    <row r="22" spans="1:9" s="69" customFormat="1" ht="15" customHeight="1">
      <c r="A22" s="80" t="s">
        <v>231</v>
      </c>
      <c r="B22" s="79" t="s">
        <v>180</v>
      </c>
      <c r="C22" s="64"/>
      <c r="D22" s="64"/>
      <c r="E22" s="64"/>
      <c r="F22" s="64"/>
      <c r="G22" s="64"/>
      <c r="H22" s="64"/>
      <c r="I22" s="64"/>
    </row>
    <row r="23" spans="1:9" s="69" customFormat="1" ht="15" customHeight="1">
      <c r="A23" s="80" t="s">
        <v>232</v>
      </c>
      <c r="B23" s="79" t="s">
        <v>182</v>
      </c>
      <c r="C23" s="64"/>
      <c r="D23" s="64"/>
      <c r="E23" s="64"/>
      <c r="F23" s="64"/>
      <c r="G23" s="64"/>
      <c r="H23" s="64"/>
      <c r="I23" s="64"/>
    </row>
    <row r="24" spans="1:9" s="69" customFormat="1" ht="15" customHeight="1">
      <c r="A24" s="80" t="s">
        <v>233</v>
      </c>
      <c r="B24" s="79" t="s">
        <v>181</v>
      </c>
      <c r="C24" s="64"/>
      <c r="D24" s="64"/>
      <c r="E24" s="64"/>
      <c r="F24" s="64"/>
      <c r="G24" s="64"/>
      <c r="H24" s="64"/>
      <c r="I24" s="64"/>
    </row>
    <row r="25" spans="1:9" s="69" customFormat="1" ht="15" customHeight="1">
      <c r="A25" s="76" t="s">
        <v>113</v>
      </c>
      <c r="B25" s="78" t="s">
        <v>205</v>
      </c>
      <c r="C25" s="64"/>
      <c r="D25" s="64"/>
      <c r="E25" s="64"/>
      <c r="F25" s="64"/>
      <c r="G25" s="64"/>
      <c r="H25" s="64"/>
      <c r="I25" s="64"/>
    </row>
    <row r="26" spans="1:9" s="103" customFormat="1" ht="14.25" customHeight="1">
      <c r="A26" s="76" t="s">
        <v>178</v>
      </c>
      <c r="B26" s="78" t="s">
        <v>179</v>
      </c>
      <c r="C26" s="102"/>
      <c r="D26" s="102"/>
      <c r="E26" s="102"/>
      <c r="F26" s="102"/>
      <c r="G26" s="102"/>
      <c r="H26" s="102"/>
      <c r="I26" s="102"/>
    </row>
    <row r="27" spans="1:9" s="74" customFormat="1" ht="22.5" customHeight="1">
      <c r="A27" s="68" t="s">
        <v>15</v>
      </c>
      <c r="B27" s="86" t="s">
        <v>128</v>
      </c>
      <c r="C27" s="85"/>
      <c r="D27" s="85"/>
      <c r="E27" s="85"/>
      <c r="F27" s="85"/>
      <c r="G27" s="85"/>
      <c r="H27" s="85"/>
      <c r="I27" s="85"/>
    </row>
    <row r="28" spans="1:9" s="95" customFormat="1" ht="22.5" customHeight="1">
      <c r="A28" s="68" t="s">
        <v>1</v>
      </c>
      <c r="B28" s="86" t="s">
        <v>149</v>
      </c>
      <c r="C28" s="94"/>
      <c r="D28" s="94"/>
      <c r="E28" s="94"/>
      <c r="F28" s="94"/>
      <c r="G28" s="94"/>
      <c r="H28" s="94"/>
      <c r="I28" s="94"/>
    </row>
    <row r="29" spans="1:9" s="95" customFormat="1" ht="22.5" customHeight="1">
      <c r="A29" s="68" t="s">
        <v>20</v>
      </c>
      <c r="B29" s="86" t="s">
        <v>150</v>
      </c>
      <c r="C29" s="94"/>
      <c r="D29" s="94"/>
      <c r="E29" s="94"/>
      <c r="F29" s="94"/>
      <c r="G29" s="94"/>
      <c r="H29" s="94"/>
      <c r="I29" s="94"/>
    </row>
    <row r="30" spans="1:9" s="74" customFormat="1" ht="22.5" customHeight="1">
      <c r="A30" s="68" t="s">
        <v>23</v>
      </c>
      <c r="B30" s="86" t="s">
        <v>234</v>
      </c>
      <c r="C30" s="85"/>
      <c r="D30" s="85"/>
      <c r="E30" s="85"/>
      <c r="F30" s="85"/>
      <c r="G30" s="85"/>
      <c r="H30" s="85"/>
      <c r="I30" s="85"/>
    </row>
    <row r="31" spans="1:9" s="69" customFormat="1" ht="15" customHeight="1">
      <c r="A31" s="76" t="s">
        <v>183</v>
      </c>
      <c r="B31" s="77" t="s">
        <v>240</v>
      </c>
      <c r="C31" s="64"/>
      <c r="D31" s="64"/>
      <c r="E31" s="64"/>
      <c r="F31" s="64"/>
      <c r="G31" s="64"/>
      <c r="H31" s="64"/>
      <c r="I31" s="64"/>
    </row>
    <row r="32" spans="1:9" s="69" customFormat="1" ht="28.5" customHeight="1">
      <c r="A32" s="76" t="s">
        <v>184</v>
      </c>
      <c r="B32" s="77" t="s">
        <v>235</v>
      </c>
      <c r="C32" s="64"/>
      <c r="D32" s="64"/>
      <c r="E32" s="64"/>
      <c r="F32" s="64"/>
      <c r="G32" s="64"/>
      <c r="H32" s="64"/>
      <c r="I32" s="64"/>
    </row>
    <row r="33" spans="1:9" s="69" customFormat="1" ht="15" customHeight="1">
      <c r="A33" s="76" t="s">
        <v>185</v>
      </c>
      <c r="B33" s="77" t="s">
        <v>193</v>
      </c>
      <c r="C33" s="64"/>
      <c r="D33" s="64"/>
      <c r="E33" s="64"/>
      <c r="F33" s="64"/>
      <c r="G33" s="64"/>
      <c r="H33" s="64"/>
      <c r="I33" s="64"/>
    </row>
    <row r="34" spans="1:9" s="69" customFormat="1" ht="25.5" customHeight="1">
      <c r="A34" s="76" t="s">
        <v>186</v>
      </c>
      <c r="B34" s="77" t="s">
        <v>194</v>
      </c>
      <c r="C34" s="64"/>
      <c r="D34" s="64"/>
      <c r="E34" s="64"/>
      <c r="F34" s="64"/>
      <c r="G34" s="64"/>
      <c r="H34" s="64"/>
      <c r="I34" s="64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26" t="s">
        <v>227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5"/>
      <c r="B3" s="65"/>
      <c r="C3" s="65"/>
      <c r="D3" s="65"/>
      <c r="E3" s="65"/>
      <c r="F3" s="65"/>
      <c r="H3" s="19"/>
      <c r="I3" s="19"/>
      <c r="J3" s="19"/>
      <c r="K3" s="19"/>
      <c r="L3" s="67" t="s">
        <v>61</v>
      </c>
    </row>
    <row r="4" spans="1:12" s="69" customFormat="1" ht="18.75" customHeight="1">
      <c r="A4" s="216" t="s">
        <v>2</v>
      </c>
      <c r="B4" s="216" t="s">
        <v>3</v>
      </c>
      <c r="C4" s="216" t="s">
        <v>153</v>
      </c>
      <c r="D4" s="216" t="s">
        <v>19</v>
      </c>
      <c r="E4" s="216" t="s">
        <v>207</v>
      </c>
      <c r="F4" s="216" t="s">
        <v>93</v>
      </c>
      <c r="G4" s="216"/>
      <c r="H4" s="216"/>
      <c r="I4" s="216"/>
      <c r="J4" s="216"/>
      <c r="K4" s="216"/>
      <c r="L4" s="216"/>
    </row>
    <row r="5" spans="1:12" s="69" customFormat="1" ht="20.25" customHeight="1">
      <c r="A5" s="216"/>
      <c r="B5" s="216"/>
      <c r="C5" s="216"/>
      <c r="D5" s="216"/>
      <c r="E5" s="216"/>
      <c r="F5" s="216" t="s">
        <v>39</v>
      </c>
      <c r="G5" s="216" t="s">
        <v>6</v>
      </c>
      <c r="H5" s="216"/>
      <c r="I5" s="216"/>
      <c r="J5" s="216"/>
      <c r="K5" s="216"/>
      <c r="L5" s="216" t="s">
        <v>42</v>
      </c>
    </row>
    <row r="6" spans="1:12" s="69" customFormat="1" ht="63.75">
      <c r="A6" s="216"/>
      <c r="B6" s="216"/>
      <c r="C6" s="216"/>
      <c r="D6" s="216"/>
      <c r="E6" s="216"/>
      <c r="F6" s="216"/>
      <c r="G6" s="83" t="s">
        <v>119</v>
      </c>
      <c r="H6" s="83" t="s">
        <v>199</v>
      </c>
      <c r="I6" s="83" t="s">
        <v>116</v>
      </c>
      <c r="J6" s="83" t="s">
        <v>155</v>
      </c>
      <c r="K6" s="83" t="s">
        <v>118</v>
      </c>
      <c r="L6" s="216"/>
    </row>
    <row r="7" spans="1:12" s="69" customFormat="1" ht="6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</row>
    <row r="8" spans="1:12" s="69" customFormat="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s="69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69" customFormat="1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69" customFormat="1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69" customFormat="1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69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69" customFormat="1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69" customFormat="1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69" customFormat="1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69" customFormat="1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s="69" customFormat="1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s="69" customFormat="1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s="74" customFormat="1" ht="24.75" customHeight="1">
      <c r="A20" s="217" t="s">
        <v>117</v>
      </c>
      <c r="B20" s="218"/>
      <c r="C20" s="218"/>
      <c r="D20" s="219"/>
      <c r="E20" s="68"/>
      <c r="F20" s="68"/>
      <c r="G20" s="68"/>
      <c r="H20" s="68"/>
      <c r="I20" s="68"/>
      <c r="J20" s="68"/>
      <c r="K20" s="68"/>
      <c r="L20" s="68"/>
    </row>
    <row r="22" ht="12.75">
      <c r="A22" s="96" t="s">
        <v>198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71"/>
  <sheetViews>
    <sheetView tabSelected="1" zoomScale="70" zoomScaleNormal="70" zoomScalePageLayoutView="0" workbookViewId="0" topLeftCell="A1">
      <pane ySplit="8" topLeftCell="BM44" activePane="bottomLeft" state="frozen"/>
      <selection pane="topLeft" activeCell="B1" sqref="B1"/>
      <selection pane="bottomLeft" activeCell="G53" sqref="G5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8" width="14.00390625" style="2" customWidth="1"/>
    <col min="9" max="9" width="10.125" style="2" customWidth="1"/>
    <col min="10" max="10" width="12.625" style="2" customWidth="1"/>
    <col min="11" max="11" width="14.375" style="2" customWidth="1"/>
    <col min="12" max="12" width="11.375" style="2" customWidth="1"/>
    <col min="13" max="13" width="14.125" style="2" customWidth="1"/>
    <col min="14" max="14" width="16.75390625" style="2" customWidth="1"/>
    <col min="15" max="15" width="9.125" style="2" customWidth="1"/>
    <col min="16" max="16" width="9.25390625" style="2" bestFit="1" customWidth="1"/>
    <col min="17" max="16384" width="9.125" style="2" customWidth="1"/>
  </cols>
  <sheetData>
    <row r="1" spans="1:14" ht="18" customHeight="1">
      <c r="A1" s="237" t="s">
        <v>290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1" customFormat="1" ht="19.5" customHeight="1">
      <c r="A3" s="220" t="s">
        <v>63</v>
      </c>
      <c r="B3" s="220" t="s">
        <v>2</v>
      </c>
      <c r="C3" s="220" t="s">
        <v>43</v>
      </c>
      <c r="D3" s="220" t="s">
        <v>156</v>
      </c>
      <c r="E3" s="238" t="s">
        <v>138</v>
      </c>
      <c r="F3" s="238" t="s">
        <v>151</v>
      </c>
      <c r="G3" s="241" t="s">
        <v>88</v>
      </c>
      <c r="H3" s="242"/>
      <c r="I3" s="242"/>
      <c r="J3" s="242"/>
      <c r="K3" s="242"/>
      <c r="L3" s="242"/>
      <c r="M3" s="243"/>
      <c r="N3" s="238" t="s">
        <v>157</v>
      </c>
    </row>
    <row r="4" spans="1:14" s="61" customFormat="1" ht="19.5" customHeight="1">
      <c r="A4" s="221"/>
      <c r="B4" s="221"/>
      <c r="C4" s="221"/>
      <c r="D4" s="221"/>
      <c r="E4" s="239"/>
      <c r="F4" s="239"/>
      <c r="G4" s="238" t="s">
        <v>278</v>
      </c>
      <c r="H4" s="241" t="s">
        <v>195</v>
      </c>
      <c r="I4" s="242"/>
      <c r="J4" s="242"/>
      <c r="K4" s="243"/>
      <c r="L4" s="238" t="s">
        <v>237</v>
      </c>
      <c r="M4" s="238">
        <v>2012</v>
      </c>
      <c r="N4" s="239"/>
    </row>
    <row r="5" spans="1:14" s="61" customFormat="1" ht="29.25" customHeight="1">
      <c r="A5" s="221"/>
      <c r="B5" s="221"/>
      <c r="C5" s="221"/>
      <c r="D5" s="221"/>
      <c r="E5" s="239"/>
      <c r="F5" s="239"/>
      <c r="G5" s="239"/>
      <c r="H5" s="238" t="s">
        <v>158</v>
      </c>
      <c r="I5" s="238" t="s">
        <v>136</v>
      </c>
      <c r="J5" s="238" t="s">
        <v>201</v>
      </c>
      <c r="K5" s="238" t="s">
        <v>137</v>
      </c>
      <c r="L5" s="239"/>
      <c r="M5" s="239"/>
      <c r="N5" s="239"/>
    </row>
    <row r="6" spans="1:14" s="61" customFormat="1" ht="19.5" customHeight="1">
      <c r="A6" s="221"/>
      <c r="B6" s="221"/>
      <c r="C6" s="221"/>
      <c r="D6" s="221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s="61" customFormat="1" ht="19.5" customHeight="1">
      <c r="A7" s="214"/>
      <c r="B7" s="214"/>
      <c r="C7" s="214"/>
      <c r="D7" s="214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24" customHeight="1">
      <c r="A9" s="257" t="s">
        <v>13</v>
      </c>
      <c r="B9" s="260" t="s">
        <v>242</v>
      </c>
      <c r="C9" s="260" t="s">
        <v>243</v>
      </c>
      <c r="D9" s="183" t="s">
        <v>244</v>
      </c>
      <c r="E9" s="258" t="s">
        <v>289</v>
      </c>
      <c r="F9" s="251">
        <f>SUM(G9:G11,L9:L11,M9:M11)</f>
        <v>2175000</v>
      </c>
      <c r="G9" s="182">
        <f aca="true" t="shared" si="0" ref="G9:G16">SUM(H9:K9)</f>
        <v>400000</v>
      </c>
      <c r="H9" s="184">
        <v>200000</v>
      </c>
      <c r="I9" s="184">
        <v>200000</v>
      </c>
      <c r="J9" s="185"/>
      <c r="K9" s="184"/>
      <c r="L9" s="186">
        <v>500000</v>
      </c>
      <c r="M9" s="186">
        <v>200000</v>
      </c>
      <c r="N9" s="187"/>
    </row>
    <row r="10" spans="1:14" ht="44.25" customHeight="1">
      <c r="A10" s="255"/>
      <c r="B10" s="261"/>
      <c r="C10" s="261"/>
      <c r="D10" s="150"/>
      <c r="E10" s="259"/>
      <c r="F10" s="252"/>
      <c r="G10" s="182">
        <f t="shared" si="0"/>
        <v>500000</v>
      </c>
      <c r="H10" s="179"/>
      <c r="I10" s="179">
        <v>500000</v>
      </c>
      <c r="J10" s="180"/>
      <c r="K10" s="179"/>
      <c r="L10" s="152"/>
      <c r="M10" s="152"/>
      <c r="N10" s="181"/>
    </row>
    <row r="11" spans="1:14" ht="177.75" customHeight="1">
      <c r="A11" s="256"/>
      <c r="B11" s="262"/>
      <c r="C11" s="262"/>
      <c r="D11" s="150" t="s">
        <v>244</v>
      </c>
      <c r="E11" s="259"/>
      <c r="F11" s="253"/>
      <c r="G11" s="182">
        <f t="shared" si="0"/>
        <v>575000</v>
      </c>
      <c r="H11" s="179"/>
      <c r="I11" s="179">
        <v>575000</v>
      </c>
      <c r="J11" s="180"/>
      <c r="L11" s="152"/>
      <c r="M11" s="152"/>
      <c r="N11" s="181" t="s">
        <v>245</v>
      </c>
    </row>
    <row r="12" spans="1:14" ht="192" customHeight="1">
      <c r="A12" s="40">
        <v>2</v>
      </c>
      <c r="B12" s="150" t="s">
        <v>280</v>
      </c>
      <c r="C12" s="150" t="s">
        <v>281</v>
      </c>
      <c r="D12" s="150" t="s">
        <v>317</v>
      </c>
      <c r="E12" s="154" t="s">
        <v>282</v>
      </c>
      <c r="F12" s="179">
        <f>SUM(G12,L12,M12)</f>
        <v>10605</v>
      </c>
      <c r="G12" s="182">
        <f t="shared" si="0"/>
        <v>10605</v>
      </c>
      <c r="H12" s="179">
        <v>10605</v>
      </c>
      <c r="I12" s="179"/>
      <c r="J12" s="180"/>
      <c r="K12" s="179"/>
      <c r="L12" s="152"/>
      <c r="M12" s="152"/>
      <c r="N12" s="181" t="s">
        <v>316</v>
      </c>
    </row>
    <row r="13" spans="1:14" ht="102">
      <c r="A13" s="40">
        <v>3</v>
      </c>
      <c r="B13" s="150" t="s">
        <v>255</v>
      </c>
      <c r="C13" s="150" t="s">
        <v>320</v>
      </c>
      <c r="D13" s="150" t="s">
        <v>244</v>
      </c>
      <c r="E13" s="211" t="s">
        <v>321</v>
      </c>
      <c r="F13" s="179">
        <f>SUM(G13,L13,M13)</f>
        <v>104000</v>
      </c>
      <c r="G13" s="179">
        <v>104000</v>
      </c>
      <c r="H13" s="179">
        <v>104000</v>
      </c>
      <c r="I13" s="179"/>
      <c r="J13" s="180"/>
      <c r="K13" s="179"/>
      <c r="L13" s="152"/>
      <c r="M13" s="152"/>
      <c r="N13" s="181" t="s">
        <v>245</v>
      </c>
    </row>
    <row r="14" spans="1:14" ht="25.5">
      <c r="A14" s="40">
        <v>4</v>
      </c>
      <c r="B14" s="150" t="s">
        <v>255</v>
      </c>
      <c r="C14" s="150" t="s">
        <v>254</v>
      </c>
      <c r="D14" s="150" t="s">
        <v>244</v>
      </c>
      <c r="E14" s="154" t="s">
        <v>279</v>
      </c>
      <c r="F14" s="179">
        <f>SUM(G14,L14,M14)</f>
        <v>210000</v>
      </c>
      <c r="G14" s="179">
        <f t="shared" si="0"/>
        <v>10000</v>
      </c>
      <c r="H14" s="179">
        <v>10000</v>
      </c>
      <c r="I14" s="179"/>
      <c r="J14" s="180"/>
      <c r="K14" s="179"/>
      <c r="L14" s="152">
        <v>200000</v>
      </c>
      <c r="M14" s="152"/>
      <c r="N14" s="181" t="s">
        <v>245</v>
      </c>
    </row>
    <row r="15" spans="1:14" ht="25.5">
      <c r="A15" s="40">
        <v>5</v>
      </c>
      <c r="B15" s="150" t="s">
        <v>255</v>
      </c>
      <c r="C15" s="150" t="s">
        <v>254</v>
      </c>
      <c r="D15" s="150" t="s">
        <v>244</v>
      </c>
      <c r="E15" s="154" t="s">
        <v>299</v>
      </c>
      <c r="F15" s="152">
        <f aca="true" t="shared" si="1" ref="F15:F35">SUM(G15,L15:M15)</f>
        <v>150000</v>
      </c>
      <c r="G15" s="152">
        <v>10000</v>
      </c>
      <c r="H15" s="152">
        <v>10000</v>
      </c>
      <c r="I15" s="152"/>
      <c r="J15" s="153"/>
      <c r="K15" s="152"/>
      <c r="L15" s="152">
        <v>140000</v>
      </c>
      <c r="M15" s="152"/>
      <c r="N15" s="27" t="s">
        <v>245</v>
      </c>
    </row>
    <row r="16" spans="1:14" ht="12.75">
      <c r="A16" s="254">
        <v>6</v>
      </c>
      <c r="B16" s="263" t="s">
        <v>255</v>
      </c>
      <c r="C16" s="263" t="s">
        <v>254</v>
      </c>
      <c r="D16" s="150" t="s">
        <v>244</v>
      </c>
      <c r="E16" s="264" t="s">
        <v>323</v>
      </c>
      <c r="F16" s="245">
        <f>SUM(G16:G18)</f>
        <v>1856000</v>
      </c>
      <c r="G16" s="152">
        <f t="shared" si="0"/>
        <v>220000</v>
      </c>
      <c r="H16" s="152">
        <v>220000</v>
      </c>
      <c r="I16" s="152"/>
      <c r="J16" s="153"/>
      <c r="K16" s="152"/>
      <c r="L16" s="152"/>
      <c r="M16" s="152"/>
      <c r="N16" s="215" t="s">
        <v>245</v>
      </c>
    </row>
    <row r="17" spans="1:14" ht="12.75">
      <c r="A17" s="255"/>
      <c r="B17" s="261"/>
      <c r="C17" s="261"/>
      <c r="D17" s="150" t="s">
        <v>301</v>
      </c>
      <c r="E17" s="265"/>
      <c r="F17" s="246"/>
      <c r="G17" s="152">
        <f>SUM(H17:K17)</f>
        <v>1636000</v>
      </c>
      <c r="H17" s="152">
        <v>1136339</v>
      </c>
      <c r="I17" s="152">
        <v>0</v>
      </c>
      <c r="J17" s="153"/>
      <c r="K17" s="152">
        <v>499661</v>
      </c>
      <c r="L17" s="152"/>
      <c r="M17" s="152"/>
      <c r="N17" s="235"/>
    </row>
    <row r="18" spans="1:14" ht="137.25" customHeight="1">
      <c r="A18" s="256"/>
      <c r="B18" s="262"/>
      <c r="C18" s="262"/>
      <c r="D18" s="150" t="s">
        <v>275</v>
      </c>
      <c r="E18" s="266"/>
      <c r="F18" s="247"/>
      <c r="G18" s="152">
        <f>SUM(H18:K18)</f>
        <v>0</v>
      </c>
      <c r="H18" s="152"/>
      <c r="I18" s="152"/>
      <c r="J18" s="153"/>
      <c r="K18" s="152"/>
      <c r="L18" s="152"/>
      <c r="M18" s="152"/>
      <c r="N18" s="236"/>
    </row>
    <row r="19" spans="1:14" ht="25.5">
      <c r="A19" s="40">
        <v>9</v>
      </c>
      <c r="B19" s="150" t="s">
        <v>255</v>
      </c>
      <c r="C19" s="150" t="s">
        <v>254</v>
      </c>
      <c r="D19" s="150" t="s">
        <v>244</v>
      </c>
      <c r="E19" s="154" t="s">
        <v>271</v>
      </c>
      <c r="F19" s="152">
        <f t="shared" si="1"/>
        <v>150000</v>
      </c>
      <c r="G19" s="152">
        <f aca="true" t="shared" si="2" ref="G19:G46">SUM(H19:K19)</f>
        <v>150000</v>
      </c>
      <c r="H19" s="152">
        <v>75000</v>
      </c>
      <c r="I19" s="152"/>
      <c r="J19" s="153">
        <v>75000</v>
      </c>
      <c r="K19" s="152"/>
      <c r="L19" s="152"/>
      <c r="M19" s="152"/>
      <c r="N19" s="27" t="s">
        <v>245</v>
      </c>
    </row>
    <row r="20" spans="1:14" ht="38.25">
      <c r="A20" s="40">
        <v>12</v>
      </c>
      <c r="B20" s="150" t="s">
        <v>255</v>
      </c>
      <c r="C20" s="150" t="s">
        <v>254</v>
      </c>
      <c r="D20" s="150" t="s">
        <v>244</v>
      </c>
      <c r="E20" s="154" t="s">
        <v>272</v>
      </c>
      <c r="F20" s="152">
        <f t="shared" si="1"/>
        <v>150000</v>
      </c>
      <c r="G20" s="152">
        <f t="shared" si="2"/>
        <v>85000</v>
      </c>
      <c r="H20" s="152">
        <v>10000</v>
      </c>
      <c r="I20" s="152">
        <v>0</v>
      </c>
      <c r="J20" s="153">
        <v>75000</v>
      </c>
      <c r="K20" s="152"/>
      <c r="L20" s="152">
        <v>65000</v>
      </c>
      <c r="M20" s="152"/>
      <c r="N20" s="27" t="s">
        <v>245</v>
      </c>
    </row>
    <row r="21" spans="1:14" ht="25.5">
      <c r="A21" s="40">
        <v>13</v>
      </c>
      <c r="B21" s="150" t="s">
        <v>255</v>
      </c>
      <c r="C21" s="150" t="s">
        <v>254</v>
      </c>
      <c r="D21" s="150" t="s">
        <v>244</v>
      </c>
      <c r="E21" s="154" t="s">
        <v>291</v>
      </c>
      <c r="F21" s="152">
        <f t="shared" si="1"/>
        <v>160000</v>
      </c>
      <c r="G21" s="152">
        <f t="shared" si="2"/>
        <v>10000</v>
      </c>
      <c r="H21" s="152">
        <v>10000</v>
      </c>
      <c r="I21" s="152"/>
      <c r="J21" s="153"/>
      <c r="K21" s="152"/>
      <c r="L21" s="152">
        <v>150000</v>
      </c>
      <c r="M21" s="152"/>
      <c r="N21" s="27" t="s">
        <v>245</v>
      </c>
    </row>
    <row r="22" spans="1:14" ht="25.5">
      <c r="A22" s="40">
        <v>14</v>
      </c>
      <c r="B22" s="150" t="s">
        <v>255</v>
      </c>
      <c r="C22" s="150" t="s">
        <v>254</v>
      </c>
      <c r="D22" s="150" t="s">
        <v>244</v>
      </c>
      <c r="E22" s="154" t="s">
        <v>300</v>
      </c>
      <c r="F22" s="152">
        <f>SUM(G22,L22:M22)</f>
        <v>254000</v>
      </c>
      <c r="G22" s="152">
        <f>SUM(H22:K22)</f>
        <v>4000</v>
      </c>
      <c r="H22" s="152">
        <v>4000</v>
      </c>
      <c r="I22" s="152"/>
      <c r="J22" s="153"/>
      <c r="K22" s="152"/>
      <c r="L22" s="152">
        <v>250000</v>
      </c>
      <c r="M22" s="152"/>
      <c r="N22" s="27" t="s">
        <v>245</v>
      </c>
    </row>
    <row r="23" spans="1:14" ht="38.25">
      <c r="A23" s="40">
        <v>15</v>
      </c>
      <c r="B23" s="150" t="s">
        <v>255</v>
      </c>
      <c r="C23" s="150" t="s">
        <v>254</v>
      </c>
      <c r="D23" s="150" t="s">
        <v>244</v>
      </c>
      <c r="E23" s="188" t="s">
        <v>292</v>
      </c>
      <c r="F23" s="152">
        <f t="shared" si="1"/>
        <v>83000</v>
      </c>
      <c r="G23" s="152">
        <f t="shared" si="2"/>
        <v>3000</v>
      </c>
      <c r="H23" s="152">
        <v>3000</v>
      </c>
      <c r="I23" s="152"/>
      <c r="J23" s="153"/>
      <c r="K23" s="152"/>
      <c r="L23" s="152">
        <v>80000</v>
      </c>
      <c r="M23" s="152"/>
      <c r="N23" s="27" t="s">
        <v>245</v>
      </c>
    </row>
    <row r="24" spans="1:14" ht="25.5">
      <c r="A24" s="40">
        <v>16</v>
      </c>
      <c r="B24" s="150" t="s">
        <v>255</v>
      </c>
      <c r="C24" s="150" t="s">
        <v>254</v>
      </c>
      <c r="D24" s="150" t="s">
        <v>244</v>
      </c>
      <c r="E24" s="189" t="s">
        <v>293</v>
      </c>
      <c r="F24" s="152">
        <f t="shared" si="1"/>
        <v>144000</v>
      </c>
      <c r="G24" s="152">
        <f t="shared" si="2"/>
        <v>4000</v>
      </c>
      <c r="H24" s="152">
        <v>4000</v>
      </c>
      <c r="I24" s="152"/>
      <c r="J24" s="153"/>
      <c r="K24" s="152"/>
      <c r="L24" s="152">
        <v>140000</v>
      </c>
      <c r="M24" s="152"/>
      <c r="N24" s="27" t="s">
        <v>245</v>
      </c>
    </row>
    <row r="25" spans="1:14" ht="25.5">
      <c r="A25" s="40">
        <v>17</v>
      </c>
      <c r="B25" s="150" t="s">
        <v>255</v>
      </c>
      <c r="C25" s="150" t="s">
        <v>254</v>
      </c>
      <c r="D25" s="150" t="s">
        <v>244</v>
      </c>
      <c r="E25" s="189" t="s">
        <v>299</v>
      </c>
      <c r="F25" s="152">
        <f t="shared" si="1"/>
        <v>804000</v>
      </c>
      <c r="G25" s="152">
        <f t="shared" si="2"/>
        <v>4000</v>
      </c>
      <c r="H25" s="152">
        <v>4000</v>
      </c>
      <c r="I25" s="152"/>
      <c r="J25" s="153"/>
      <c r="K25" s="152"/>
      <c r="L25" s="152">
        <v>800000</v>
      </c>
      <c r="M25" s="152"/>
      <c r="N25" s="27" t="s">
        <v>245</v>
      </c>
    </row>
    <row r="26" spans="1:14" ht="25.5">
      <c r="A26" s="40">
        <v>18</v>
      </c>
      <c r="B26" s="150" t="s">
        <v>255</v>
      </c>
      <c r="C26" s="150" t="s">
        <v>254</v>
      </c>
      <c r="D26" s="150" t="s">
        <v>244</v>
      </c>
      <c r="E26" s="189" t="s">
        <v>294</v>
      </c>
      <c r="F26" s="152">
        <f t="shared" si="1"/>
        <v>273000</v>
      </c>
      <c r="G26" s="152">
        <f t="shared" si="2"/>
        <v>3000</v>
      </c>
      <c r="H26" s="152">
        <v>3000</v>
      </c>
      <c r="I26" s="152"/>
      <c r="J26" s="153"/>
      <c r="K26" s="152"/>
      <c r="L26" s="152"/>
      <c r="M26" s="152">
        <v>270000</v>
      </c>
      <c r="N26" s="27" t="s">
        <v>245</v>
      </c>
    </row>
    <row r="27" spans="1:14" ht="25.5">
      <c r="A27" s="40">
        <v>19</v>
      </c>
      <c r="B27" s="150" t="s">
        <v>255</v>
      </c>
      <c r="C27" s="150" t="s">
        <v>254</v>
      </c>
      <c r="D27" s="150" t="s">
        <v>244</v>
      </c>
      <c r="E27" s="189" t="s">
        <v>295</v>
      </c>
      <c r="F27" s="152">
        <f t="shared" si="1"/>
        <v>203000</v>
      </c>
      <c r="G27" s="152">
        <f t="shared" si="2"/>
        <v>3000</v>
      </c>
      <c r="H27" s="152">
        <v>3000</v>
      </c>
      <c r="I27" s="152"/>
      <c r="J27" s="153"/>
      <c r="K27" s="152"/>
      <c r="L27" s="152"/>
      <c r="M27" s="152">
        <v>200000</v>
      </c>
      <c r="N27" s="27" t="s">
        <v>245</v>
      </c>
    </row>
    <row r="28" spans="1:14" ht="38.25">
      <c r="A28" s="40">
        <v>20</v>
      </c>
      <c r="B28" s="150" t="s">
        <v>255</v>
      </c>
      <c r="C28" s="150" t="s">
        <v>254</v>
      </c>
      <c r="D28" s="150" t="s">
        <v>244</v>
      </c>
      <c r="E28" s="189" t="s">
        <v>296</v>
      </c>
      <c r="F28" s="152">
        <f t="shared" si="1"/>
        <v>354000</v>
      </c>
      <c r="G28" s="152">
        <f t="shared" si="2"/>
        <v>4000</v>
      </c>
      <c r="H28" s="152">
        <v>4000</v>
      </c>
      <c r="I28" s="152"/>
      <c r="J28" s="153"/>
      <c r="K28" s="152"/>
      <c r="L28" s="152"/>
      <c r="M28" s="152">
        <v>350000</v>
      </c>
      <c r="N28" s="27" t="s">
        <v>245</v>
      </c>
    </row>
    <row r="29" spans="1:14" ht="25.5">
      <c r="A29" s="40">
        <v>21</v>
      </c>
      <c r="B29" s="150" t="s">
        <v>255</v>
      </c>
      <c r="C29" s="150" t="s">
        <v>254</v>
      </c>
      <c r="D29" s="150" t="s">
        <v>244</v>
      </c>
      <c r="E29" s="189" t="s">
        <v>297</v>
      </c>
      <c r="F29" s="152">
        <f t="shared" si="1"/>
        <v>604000</v>
      </c>
      <c r="G29" s="152">
        <f t="shared" si="2"/>
        <v>4000</v>
      </c>
      <c r="H29" s="152">
        <v>4000</v>
      </c>
      <c r="I29" s="152"/>
      <c r="J29" s="153"/>
      <c r="K29" s="152"/>
      <c r="L29" s="152"/>
      <c r="M29" s="152">
        <v>600000</v>
      </c>
      <c r="N29" s="27" t="s">
        <v>245</v>
      </c>
    </row>
    <row r="30" spans="1:14" ht="64.5" customHeight="1">
      <c r="A30" s="40">
        <v>22</v>
      </c>
      <c r="B30" s="150" t="s">
        <v>255</v>
      </c>
      <c r="C30" s="150" t="s">
        <v>254</v>
      </c>
      <c r="D30" s="150" t="s">
        <v>244</v>
      </c>
      <c r="E30" s="176" t="s">
        <v>268</v>
      </c>
      <c r="F30" s="152">
        <f t="shared" si="1"/>
        <v>50000</v>
      </c>
      <c r="G30" s="152">
        <f t="shared" si="2"/>
        <v>0</v>
      </c>
      <c r="H30" s="152"/>
      <c r="I30" s="152">
        <v>0</v>
      </c>
      <c r="J30" s="27"/>
      <c r="K30" s="27"/>
      <c r="L30" s="27">
        <v>50000</v>
      </c>
      <c r="M30" s="27"/>
      <c r="N30" s="27" t="s">
        <v>245</v>
      </c>
    </row>
    <row r="31" spans="1:14" ht="63.75">
      <c r="A31" s="40">
        <v>23</v>
      </c>
      <c r="B31" s="150" t="s">
        <v>276</v>
      </c>
      <c r="C31" s="150" t="s">
        <v>277</v>
      </c>
      <c r="D31" s="150" t="s">
        <v>318</v>
      </c>
      <c r="E31" s="154" t="s">
        <v>322</v>
      </c>
      <c r="F31" s="152">
        <f t="shared" si="1"/>
        <v>80000</v>
      </c>
      <c r="G31" s="152">
        <f t="shared" si="2"/>
        <v>80000</v>
      </c>
      <c r="H31" s="152">
        <v>80000</v>
      </c>
      <c r="I31" s="152"/>
      <c r="J31" s="153"/>
      <c r="K31" s="152"/>
      <c r="L31" s="152"/>
      <c r="M31" s="152"/>
      <c r="N31" s="27" t="s">
        <v>245</v>
      </c>
    </row>
    <row r="32" spans="1:14" ht="38.25">
      <c r="A32" s="40">
        <v>24</v>
      </c>
      <c r="B32" s="150" t="s">
        <v>276</v>
      </c>
      <c r="C32" s="150" t="s">
        <v>277</v>
      </c>
      <c r="D32" s="150" t="s">
        <v>318</v>
      </c>
      <c r="E32" s="154" t="s">
        <v>327</v>
      </c>
      <c r="F32" s="152">
        <f t="shared" si="1"/>
        <v>5760</v>
      </c>
      <c r="G32" s="152">
        <f t="shared" si="2"/>
        <v>5760</v>
      </c>
      <c r="H32" s="152">
        <v>5760</v>
      </c>
      <c r="I32" s="152"/>
      <c r="J32" s="153"/>
      <c r="K32" s="152"/>
      <c r="L32" s="152"/>
      <c r="M32" s="152"/>
      <c r="N32" s="27" t="s">
        <v>245</v>
      </c>
    </row>
    <row r="33" spans="1:14" ht="56.25" customHeight="1">
      <c r="A33" s="40">
        <v>25</v>
      </c>
      <c r="B33" s="150" t="s">
        <v>247</v>
      </c>
      <c r="C33" s="150" t="s">
        <v>246</v>
      </c>
      <c r="D33" s="150" t="s">
        <v>244</v>
      </c>
      <c r="E33" s="154" t="s">
        <v>258</v>
      </c>
      <c r="F33" s="152">
        <v>1500000</v>
      </c>
      <c r="G33" s="152"/>
      <c r="H33" s="152"/>
      <c r="I33" s="152"/>
      <c r="J33" s="153"/>
      <c r="K33" s="152"/>
      <c r="L33" s="152">
        <v>1000000</v>
      </c>
      <c r="M33" s="152">
        <v>500000</v>
      </c>
      <c r="N33" s="27" t="s">
        <v>245</v>
      </c>
    </row>
    <row r="34" spans="1:14" ht="56.25" customHeight="1">
      <c r="A34" s="40">
        <v>26</v>
      </c>
      <c r="B34" s="150" t="s">
        <v>247</v>
      </c>
      <c r="C34" s="150" t="s">
        <v>246</v>
      </c>
      <c r="D34" s="150" t="s">
        <v>318</v>
      </c>
      <c r="E34" s="154" t="s">
        <v>326</v>
      </c>
      <c r="F34" s="152">
        <v>6000</v>
      </c>
      <c r="G34" s="152">
        <f t="shared" si="2"/>
        <v>6000</v>
      </c>
      <c r="H34" s="152">
        <v>6000</v>
      </c>
      <c r="I34" s="152"/>
      <c r="J34" s="153"/>
      <c r="K34" s="152"/>
      <c r="L34" s="152"/>
      <c r="M34" s="152"/>
      <c r="N34" s="27" t="s">
        <v>245</v>
      </c>
    </row>
    <row r="35" spans="1:14" ht="159" customHeight="1">
      <c r="A35" s="40">
        <v>27</v>
      </c>
      <c r="B35" s="150" t="s">
        <v>247</v>
      </c>
      <c r="C35" s="150" t="s">
        <v>283</v>
      </c>
      <c r="D35" s="150" t="s">
        <v>317</v>
      </c>
      <c r="E35" s="154" t="s">
        <v>284</v>
      </c>
      <c r="F35" s="152">
        <f t="shared" si="1"/>
        <v>10860</v>
      </c>
      <c r="G35" s="152">
        <f t="shared" si="2"/>
        <v>10860</v>
      </c>
      <c r="H35" s="152">
        <v>10860</v>
      </c>
      <c r="I35" s="152"/>
      <c r="J35" s="153"/>
      <c r="K35" s="152"/>
      <c r="L35" s="152"/>
      <c r="M35" s="152"/>
      <c r="N35" s="27" t="s">
        <v>316</v>
      </c>
    </row>
    <row r="36" spans="1:14" ht="76.5">
      <c r="A36" s="40">
        <v>28</v>
      </c>
      <c r="B36" s="150" t="s">
        <v>250</v>
      </c>
      <c r="C36" s="150" t="s">
        <v>253</v>
      </c>
      <c r="D36" s="150" t="s">
        <v>244</v>
      </c>
      <c r="E36" s="176" t="s">
        <v>269</v>
      </c>
      <c r="F36" s="152">
        <f>SUM(G36,L36:M36)</f>
        <v>140000</v>
      </c>
      <c r="G36" s="152">
        <f t="shared" si="2"/>
        <v>0</v>
      </c>
      <c r="H36" s="152"/>
      <c r="I36" s="27"/>
      <c r="J36" s="27"/>
      <c r="K36" s="27"/>
      <c r="L36" s="27">
        <v>140000</v>
      </c>
      <c r="M36" s="27"/>
      <c r="N36" s="27" t="s">
        <v>245</v>
      </c>
    </row>
    <row r="37" spans="1:14" ht="91.5" customHeight="1">
      <c r="A37" s="40">
        <v>29</v>
      </c>
      <c r="B37" s="150" t="s">
        <v>250</v>
      </c>
      <c r="C37" s="150" t="s">
        <v>253</v>
      </c>
      <c r="D37" s="150" t="s">
        <v>244</v>
      </c>
      <c r="E37" s="154" t="s">
        <v>325</v>
      </c>
      <c r="F37" s="152">
        <f>SUM(G37,L37:M37)</f>
        <v>1235000</v>
      </c>
      <c r="G37" s="152">
        <v>1235000</v>
      </c>
      <c r="H37" s="152">
        <v>1235000</v>
      </c>
      <c r="I37" s="152"/>
      <c r="J37" s="153"/>
      <c r="K37" s="152"/>
      <c r="L37" s="152"/>
      <c r="M37" s="152"/>
      <c r="N37" s="27" t="s">
        <v>245</v>
      </c>
    </row>
    <row r="38" spans="1:14" ht="91.5" customHeight="1">
      <c r="A38" s="40">
        <v>30</v>
      </c>
      <c r="B38" s="150" t="s">
        <v>250</v>
      </c>
      <c r="C38" s="150" t="s">
        <v>253</v>
      </c>
      <c r="D38" s="150" t="s">
        <v>318</v>
      </c>
      <c r="E38" s="154" t="s">
        <v>332</v>
      </c>
      <c r="F38" s="152">
        <v>7100</v>
      </c>
      <c r="G38" s="152">
        <v>7100</v>
      </c>
      <c r="H38" s="152">
        <v>7100</v>
      </c>
      <c r="I38" s="152"/>
      <c r="J38" s="153"/>
      <c r="K38" s="152"/>
      <c r="L38" s="152"/>
      <c r="M38" s="152"/>
      <c r="N38" s="27"/>
    </row>
    <row r="39" spans="1:14" ht="99" customHeight="1">
      <c r="A39" s="40">
        <v>31</v>
      </c>
      <c r="B39" s="150" t="s">
        <v>250</v>
      </c>
      <c r="C39" s="150" t="s">
        <v>260</v>
      </c>
      <c r="D39" s="150" t="s">
        <v>244</v>
      </c>
      <c r="E39" s="154" t="s">
        <v>273</v>
      </c>
      <c r="F39" s="152">
        <f>SUM(G39,L39:M39)</f>
        <v>890000</v>
      </c>
      <c r="G39" s="152">
        <v>0</v>
      </c>
      <c r="H39" s="152">
        <v>0</v>
      </c>
      <c r="I39" s="152"/>
      <c r="J39" s="153"/>
      <c r="K39" s="152"/>
      <c r="L39" s="152">
        <v>890000</v>
      </c>
      <c r="M39" s="152"/>
      <c r="N39" s="27" t="s">
        <v>245</v>
      </c>
    </row>
    <row r="40" spans="1:14" ht="81" customHeight="1">
      <c r="A40" s="40">
        <v>32</v>
      </c>
      <c r="B40" s="150" t="s">
        <v>250</v>
      </c>
      <c r="C40" s="150" t="s">
        <v>249</v>
      </c>
      <c r="D40" s="150" t="s">
        <v>244</v>
      </c>
      <c r="E40" s="154" t="s">
        <v>270</v>
      </c>
      <c r="F40" s="152">
        <f>SUM(G40,L40,M40)</f>
        <v>7010000</v>
      </c>
      <c r="G40" s="152">
        <v>10000</v>
      </c>
      <c r="H40" s="152"/>
      <c r="I40" s="152"/>
      <c r="J40" s="153"/>
      <c r="K40" s="152"/>
      <c r="L40" s="152">
        <v>3000000</v>
      </c>
      <c r="M40" s="152">
        <v>4000000</v>
      </c>
      <c r="N40" s="27" t="s">
        <v>245</v>
      </c>
    </row>
    <row r="41" spans="1:14" ht="81" customHeight="1">
      <c r="A41" s="40">
        <v>33</v>
      </c>
      <c r="B41" s="150" t="s">
        <v>250</v>
      </c>
      <c r="C41" s="150" t="s">
        <v>249</v>
      </c>
      <c r="D41" s="150" t="s">
        <v>318</v>
      </c>
      <c r="E41" s="154" t="s">
        <v>324</v>
      </c>
      <c r="F41" s="152">
        <f>SUM(G41,L41,M41)</f>
        <v>10000</v>
      </c>
      <c r="G41" s="152">
        <f t="shared" si="2"/>
        <v>10000</v>
      </c>
      <c r="H41" s="152">
        <v>10000</v>
      </c>
      <c r="I41" s="152"/>
      <c r="J41" s="153"/>
      <c r="K41" s="152"/>
      <c r="L41" s="152"/>
      <c r="M41" s="152"/>
      <c r="N41" s="27" t="s">
        <v>245</v>
      </c>
    </row>
    <row r="42" spans="1:14" ht="81" customHeight="1">
      <c r="A42" s="40">
        <v>34</v>
      </c>
      <c r="B42" s="150" t="s">
        <v>252</v>
      </c>
      <c r="C42" s="150" t="s">
        <v>251</v>
      </c>
      <c r="D42" s="150" t="s">
        <v>329</v>
      </c>
      <c r="E42" s="154" t="s">
        <v>331</v>
      </c>
      <c r="F42" s="152">
        <v>12000</v>
      </c>
      <c r="G42" s="152">
        <v>12000</v>
      </c>
      <c r="H42" s="152">
        <v>12000</v>
      </c>
      <c r="I42" s="152"/>
      <c r="J42" s="153"/>
      <c r="K42" s="152"/>
      <c r="L42" s="152"/>
      <c r="M42" s="152"/>
      <c r="N42" s="27" t="s">
        <v>330</v>
      </c>
    </row>
    <row r="43" spans="1:14" ht="119.25" customHeight="1">
      <c r="A43" s="40">
        <v>35</v>
      </c>
      <c r="B43" s="177" t="s">
        <v>252</v>
      </c>
      <c r="C43" s="177" t="s">
        <v>251</v>
      </c>
      <c r="D43" s="150" t="s">
        <v>244</v>
      </c>
      <c r="E43" s="154" t="s">
        <v>288</v>
      </c>
      <c r="F43" s="152">
        <f>SUM(G43,L43,M43)</f>
        <v>210000</v>
      </c>
      <c r="G43" s="152">
        <f t="shared" si="2"/>
        <v>10000</v>
      </c>
      <c r="H43" s="152">
        <v>10000</v>
      </c>
      <c r="I43" s="152"/>
      <c r="J43" s="153"/>
      <c r="K43" s="152"/>
      <c r="L43" s="152">
        <v>200000</v>
      </c>
      <c r="M43" s="152"/>
      <c r="N43" s="27" t="s">
        <v>245</v>
      </c>
    </row>
    <row r="44" spans="1:14" ht="89.25" customHeight="1">
      <c r="A44" s="40">
        <v>36</v>
      </c>
      <c r="B44" s="177" t="s">
        <v>252</v>
      </c>
      <c r="C44" s="177" t="s">
        <v>251</v>
      </c>
      <c r="D44" s="150" t="s">
        <v>244</v>
      </c>
      <c r="E44" s="154" t="s">
        <v>319</v>
      </c>
      <c r="F44" s="152">
        <f>SUM(G44,L44:M44)</f>
        <v>6892000</v>
      </c>
      <c r="G44" s="152">
        <v>92000</v>
      </c>
      <c r="H44" s="152">
        <v>92000</v>
      </c>
      <c r="I44" s="152"/>
      <c r="J44" s="153"/>
      <c r="K44" s="152"/>
      <c r="L44" s="152">
        <v>2500000</v>
      </c>
      <c r="M44" s="152">
        <v>4300000</v>
      </c>
      <c r="N44" s="27" t="s">
        <v>245</v>
      </c>
    </row>
    <row r="45" spans="1:14" ht="38.25" customHeight="1">
      <c r="A45" s="248">
        <v>37</v>
      </c>
      <c r="B45" s="248">
        <v>921</v>
      </c>
      <c r="C45" s="249">
        <v>92109</v>
      </c>
      <c r="D45" s="178" t="s">
        <v>244</v>
      </c>
      <c r="E45" s="250" t="s">
        <v>274</v>
      </c>
      <c r="F45" s="244">
        <v>1176000</v>
      </c>
      <c r="G45" s="152">
        <v>6379</v>
      </c>
      <c r="H45" s="152">
        <v>6379</v>
      </c>
      <c r="I45" s="152"/>
      <c r="J45" s="153"/>
      <c r="K45" s="152"/>
      <c r="L45" s="152"/>
      <c r="M45" s="152"/>
      <c r="N45" s="248" t="s">
        <v>245</v>
      </c>
    </row>
    <row r="46" spans="1:14" ht="38.25" customHeight="1">
      <c r="A46" s="248"/>
      <c r="B46" s="248"/>
      <c r="C46" s="249"/>
      <c r="D46" s="178" t="s">
        <v>328</v>
      </c>
      <c r="E46" s="250"/>
      <c r="F46" s="244"/>
      <c r="G46" s="152">
        <f t="shared" si="2"/>
        <v>500000</v>
      </c>
      <c r="H46" s="152"/>
      <c r="I46" s="152">
        <v>500000</v>
      </c>
      <c r="J46" s="153"/>
      <c r="K46" s="152"/>
      <c r="L46" s="152"/>
      <c r="M46" s="152"/>
      <c r="N46" s="248"/>
    </row>
    <row r="47" spans="1:14" ht="44.25" customHeight="1">
      <c r="A47" s="248"/>
      <c r="B47" s="248"/>
      <c r="C47" s="249"/>
      <c r="D47" s="178" t="s">
        <v>275</v>
      </c>
      <c r="E47" s="250"/>
      <c r="F47" s="244"/>
      <c r="G47" s="152">
        <v>669621</v>
      </c>
      <c r="H47" s="152">
        <v>669621</v>
      </c>
      <c r="I47" s="152"/>
      <c r="J47" s="152"/>
      <c r="K47" s="152"/>
      <c r="L47" s="152"/>
      <c r="M47" s="152"/>
      <c r="N47" s="248"/>
    </row>
    <row r="48" spans="1:14" ht="33.75" customHeight="1">
      <c r="A48" s="254">
        <v>38</v>
      </c>
      <c r="B48" s="254">
        <v>921</v>
      </c>
      <c r="C48" s="254">
        <v>92109</v>
      </c>
      <c r="D48" s="178" t="s">
        <v>244</v>
      </c>
      <c r="E48" s="264" t="s">
        <v>287</v>
      </c>
      <c r="F48" s="268">
        <f>SUM(G48:G50,L48:L50,M48:M50,)</f>
        <v>450000</v>
      </c>
      <c r="G48" s="152">
        <v>2054</v>
      </c>
      <c r="H48" s="152">
        <v>2054</v>
      </c>
      <c r="I48" s="152"/>
      <c r="J48" s="152"/>
      <c r="K48" s="152"/>
      <c r="L48" s="152"/>
      <c r="M48" s="152"/>
      <c r="N48" s="254" t="s">
        <v>245</v>
      </c>
    </row>
    <row r="49" spans="1:14" ht="28.5" customHeight="1">
      <c r="A49" s="255"/>
      <c r="B49" s="255"/>
      <c r="C49" s="255"/>
      <c r="D49" s="178" t="s">
        <v>328</v>
      </c>
      <c r="E49" s="265"/>
      <c r="F49" s="252"/>
      <c r="G49" s="152">
        <v>179661</v>
      </c>
      <c r="H49" s="152">
        <v>179661</v>
      </c>
      <c r="I49" s="152"/>
      <c r="J49" s="152"/>
      <c r="K49" s="152"/>
      <c r="L49" s="152"/>
      <c r="M49" s="152"/>
      <c r="N49" s="255"/>
    </row>
    <row r="50" spans="1:14" ht="44.25" customHeight="1">
      <c r="A50" s="270"/>
      <c r="B50" s="270"/>
      <c r="C50" s="270"/>
      <c r="D50" s="178" t="s">
        <v>275</v>
      </c>
      <c r="E50" s="267"/>
      <c r="F50" s="269"/>
      <c r="G50" s="152">
        <v>268285</v>
      </c>
      <c r="H50" s="152">
        <v>268285</v>
      </c>
      <c r="I50" s="152"/>
      <c r="J50" s="153"/>
      <c r="K50" s="152"/>
      <c r="L50" s="152"/>
      <c r="M50" s="152"/>
      <c r="N50" s="270"/>
    </row>
    <row r="51" spans="1:14" s="151" customFormat="1" ht="22.5" customHeight="1">
      <c r="A51" s="174"/>
      <c r="B51" s="174"/>
      <c r="C51" s="174"/>
      <c r="D51" s="174"/>
      <c r="E51" s="174"/>
      <c r="F51" s="155">
        <f>SUM(F9:F49)</f>
        <v>27369325</v>
      </c>
      <c r="G51" s="155">
        <f>SUM(G9:G50)</f>
        <v>6844325</v>
      </c>
      <c r="H51" s="155">
        <f aca="true" t="shared" si="3" ref="H51:M51">SUM(H9:H50)</f>
        <v>4409664</v>
      </c>
      <c r="I51" s="155">
        <f t="shared" si="3"/>
        <v>1775000</v>
      </c>
      <c r="J51" s="155">
        <f t="shared" si="3"/>
        <v>150000</v>
      </c>
      <c r="K51" s="155">
        <f t="shared" si="3"/>
        <v>499661</v>
      </c>
      <c r="L51" s="155">
        <f t="shared" si="3"/>
        <v>10105000</v>
      </c>
      <c r="M51" s="155">
        <f t="shared" si="3"/>
        <v>10420000</v>
      </c>
      <c r="N51" s="175" t="s">
        <v>52</v>
      </c>
    </row>
    <row r="52" spans="7:9" ht="12.75">
      <c r="G52" s="151"/>
      <c r="H52" s="151"/>
      <c r="I52" s="151"/>
    </row>
    <row r="53" ht="12.75">
      <c r="A53" s="2" t="s">
        <v>84</v>
      </c>
    </row>
    <row r="54" ht="12.75">
      <c r="A54" s="2" t="s">
        <v>81</v>
      </c>
    </row>
    <row r="55" ht="12.75">
      <c r="A55" s="2" t="s">
        <v>82</v>
      </c>
    </row>
    <row r="56" ht="12.75">
      <c r="A56" s="2" t="s">
        <v>83</v>
      </c>
    </row>
    <row r="58" ht="12.75">
      <c r="A58" s="96" t="s">
        <v>200</v>
      </c>
    </row>
    <row r="62" ht="12.75">
      <c r="K62" s="151"/>
    </row>
    <row r="66" ht="12.75">
      <c r="F66" s="151"/>
    </row>
    <row r="69" ht="15.75">
      <c r="J69" s="212"/>
    </row>
    <row r="71" spans="10:11" ht="12.75">
      <c r="J71" s="151"/>
      <c r="K71" s="151"/>
    </row>
  </sheetData>
  <sheetProtection/>
  <mergeCells count="40">
    <mergeCell ref="E48:E50"/>
    <mergeCell ref="F48:F50"/>
    <mergeCell ref="N48:N50"/>
    <mergeCell ref="A48:A50"/>
    <mergeCell ref="B48:B50"/>
    <mergeCell ref="C48:C50"/>
    <mergeCell ref="C9:C11"/>
    <mergeCell ref="C16:C18"/>
    <mergeCell ref="E16:E18"/>
    <mergeCell ref="B16:B18"/>
    <mergeCell ref="H5:H7"/>
    <mergeCell ref="A45:A47"/>
    <mergeCell ref="B45:B47"/>
    <mergeCell ref="C45:C47"/>
    <mergeCell ref="E45:E47"/>
    <mergeCell ref="F9:F11"/>
    <mergeCell ref="A16:A18"/>
    <mergeCell ref="A9:A11"/>
    <mergeCell ref="E9:E11"/>
    <mergeCell ref="B9:B11"/>
    <mergeCell ref="G4:G7"/>
    <mergeCell ref="F45:F47"/>
    <mergeCell ref="F16:F18"/>
    <mergeCell ref="N45:N47"/>
    <mergeCell ref="I5:I7"/>
    <mergeCell ref="J5:J7"/>
    <mergeCell ref="N3:N7"/>
    <mergeCell ref="M4:M7"/>
    <mergeCell ref="H4:K4"/>
    <mergeCell ref="K5:K7"/>
    <mergeCell ref="D3:D7"/>
    <mergeCell ref="N16:N18"/>
    <mergeCell ref="A1:N1"/>
    <mergeCell ref="A3:A7"/>
    <mergeCell ref="B3:B7"/>
    <mergeCell ref="C3:C7"/>
    <mergeCell ref="E3:E7"/>
    <mergeCell ref="G3:M3"/>
    <mergeCell ref="F3:F7"/>
    <mergeCell ref="L4:L7"/>
  </mergeCells>
  <printOptions horizontalCentered="1"/>
  <pageMargins left="0.5118110236220472" right="0.3937007874015748" top="0.9055118110236221" bottom="0.4330708661417323" header="0.35433070866141736" footer="0.2755905511811024"/>
  <pageSetup fitToWidth="3" horizontalDpi="300" verticalDpi="300" orientation="landscape" paperSize="9" scale="85" r:id="rId1"/>
  <headerFooter alignWithMargins="0">
    <oddHeader>&amp;R&amp;9Tabela nr  1
    do uchwały  Budżetowej Nr  III/  /10 
z dnia    29.12.2010r.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3">
      <selection activeCell="B11" sqref="B1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37" t="s">
        <v>212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1" customFormat="1" ht="19.5" customHeight="1">
      <c r="A3" s="275" t="s">
        <v>63</v>
      </c>
      <c r="B3" s="275" t="s">
        <v>2</v>
      </c>
      <c r="C3" s="275" t="s">
        <v>43</v>
      </c>
      <c r="D3" s="275" t="s">
        <v>156</v>
      </c>
      <c r="E3" s="271" t="s">
        <v>159</v>
      </c>
      <c r="F3" s="271" t="s">
        <v>151</v>
      </c>
      <c r="G3" s="271" t="s">
        <v>88</v>
      </c>
      <c r="H3" s="271"/>
      <c r="I3" s="271"/>
      <c r="J3" s="271"/>
      <c r="K3" s="271"/>
      <c r="L3" s="271" t="s">
        <v>157</v>
      </c>
    </row>
    <row r="4" spans="1:12" s="61" customFormat="1" ht="19.5" customHeight="1">
      <c r="A4" s="275"/>
      <c r="B4" s="275"/>
      <c r="C4" s="275"/>
      <c r="D4" s="275"/>
      <c r="E4" s="271"/>
      <c r="F4" s="271"/>
      <c r="G4" s="271" t="s">
        <v>264</v>
      </c>
      <c r="H4" s="271" t="s">
        <v>195</v>
      </c>
      <c r="I4" s="271"/>
      <c r="J4" s="271"/>
      <c r="K4" s="271"/>
      <c r="L4" s="271"/>
    </row>
    <row r="5" spans="1:12" s="61" customFormat="1" ht="29.25" customHeight="1">
      <c r="A5" s="275"/>
      <c r="B5" s="275"/>
      <c r="C5" s="275"/>
      <c r="D5" s="275"/>
      <c r="E5" s="271"/>
      <c r="F5" s="271"/>
      <c r="G5" s="271"/>
      <c r="H5" s="271" t="s">
        <v>158</v>
      </c>
      <c r="I5" s="271" t="s">
        <v>136</v>
      </c>
      <c r="J5" s="271" t="s">
        <v>160</v>
      </c>
      <c r="K5" s="271" t="s">
        <v>137</v>
      </c>
      <c r="L5" s="271"/>
    </row>
    <row r="6" spans="1:12" s="61" customFormat="1" ht="19.5" customHeight="1">
      <c r="A6" s="275"/>
      <c r="B6" s="275"/>
      <c r="C6" s="275"/>
      <c r="D6" s="275"/>
      <c r="E6" s="271"/>
      <c r="F6" s="271"/>
      <c r="G6" s="271"/>
      <c r="H6" s="271"/>
      <c r="I6" s="271"/>
      <c r="J6" s="271"/>
      <c r="K6" s="271"/>
      <c r="L6" s="271"/>
    </row>
    <row r="7" spans="1:12" s="61" customFormat="1" ht="19.5" customHeight="1">
      <c r="A7" s="275"/>
      <c r="B7" s="275"/>
      <c r="C7" s="275"/>
      <c r="D7" s="275"/>
      <c r="E7" s="271"/>
      <c r="F7" s="271"/>
      <c r="G7" s="271"/>
      <c r="H7" s="271"/>
      <c r="I7" s="271"/>
      <c r="J7" s="271"/>
      <c r="K7" s="271"/>
      <c r="L7" s="271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s="163" customFormat="1" ht="58.5" customHeight="1">
      <c r="A9" s="162" t="s">
        <v>13</v>
      </c>
      <c r="B9" s="150" t="s">
        <v>255</v>
      </c>
      <c r="C9" s="150" t="s">
        <v>254</v>
      </c>
      <c r="D9" s="150" t="s">
        <v>244</v>
      </c>
      <c r="E9" s="154" t="s">
        <v>256</v>
      </c>
      <c r="F9" s="160">
        <f aca="true" t="shared" si="0" ref="F9:F15">SUM(G9,L9:M9)</f>
        <v>135000</v>
      </c>
      <c r="G9" s="160">
        <f aca="true" t="shared" si="1" ref="G9:G15">SUM(H9:K9)</f>
        <v>135000</v>
      </c>
      <c r="H9" s="162">
        <v>135000</v>
      </c>
      <c r="I9" s="162"/>
      <c r="J9" s="162"/>
      <c r="K9" s="162"/>
      <c r="L9" s="157" t="s">
        <v>245</v>
      </c>
    </row>
    <row r="10" spans="1:12" s="163" customFormat="1" ht="35.25" customHeight="1">
      <c r="A10" s="162" t="s">
        <v>14</v>
      </c>
      <c r="B10" s="150" t="s">
        <v>255</v>
      </c>
      <c r="C10" s="150" t="s">
        <v>254</v>
      </c>
      <c r="D10" s="150" t="s">
        <v>244</v>
      </c>
      <c r="E10" s="154" t="s">
        <v>263</v>
      </c>
      <c r="F10" s="160">
        <f t="shared" si="0"/>
        <v>200000</v>
      </c>
      <c r="G10" s="160">
        <f t="shared" si="1"/>
        <v>200000</v>
      </c>
      <c r="H10" s="164">
        <v>200000</v>
      </c>
      <c r="I10" s="164"/>
      <c r="J10" s="164"/>
      <c r="K10" s="164"/>
      <c r="L10" s="157" t="s">
        <v>245</v>
      </c>
    </row>
    <row r="11" spans="1:12" s="163" customFormat="1" ht="55.5" customHeight="1">
      <c r="A11" s="162" t="s">
        <v>15</v>
      </c>
      <c r="B11" s="158" t="s">
        <v>255</v>
      </c>
      <c r="C11" s="158" t="s">
        <v>254</v>
      </c>
      <c r="D11" s="158" t="s">
        <v>244</v>
      </c>
      <c r="E11" s="159" t="s">
        <v>257</v>
      </c>
      <c r="F11" s="160">
        <f t="shared" si="0"/>
        <v>350000</v>
      </c>
      <c r="G11" s="160">
        <f t="shared" si="1"/>
        <v>350000</v>
      </c>
      <c r="H11" s="160">
        <v>100000</v>
      </c>
      <c r="I11" s="160"/>
      <c r="J11" s="161">
        <v>250000</v>
      </c>
      <c r="K11" s="160"/>
      <c r="L11" s="157" t="s">
        <v>245</v>
      </c>
    </row>
    <row r="12" spans="1:12" s="163" customFormat="1" ht="48" customHeight="1">
      <c r="A12" s="162" t="s">
        <v>1</v>
      </c>
      <c r="B12" s="150" t="s">
        <v>255</v>
      </c>
      <c r="C12" s="150" t="s">
        <v>254</v>
      </c>
      <c r="D12" s="150" t="s">
        <v>244</v>
      </c>
      <c r="E12" s="154" t="s">
        <v>262</v>
      </c>
      <c r="F12" s="152">
        <f t="shared" si="0"/>
        <v>140000</v>
      </c>
      <c r="G12" s="152">
        <f t="shared" si="1"/>
        <v>140000</v>
      </c>
      <c r="H12" s="152">
        <v>140000</v>
      </c>
      <c r="I12" s="152"/>
      <c r="J12" s="153"/>
      <c r="K12" s="152"/>
      <c r="L12" s="40" t="s">
        <v>245</v>
      </c>
    </row>
    <row r="13" spans="1:12" s="163" customFormat="1" ht="81.75" customHeight="1">
      <c r="A13" s="162" t="s">
        <v>20</v>
      </c>
      <c r="B13" s="150" t="s">
        <v>250</v>
      </c>
      <c r="C13" s="150" t="s">
        <v>260</v>
      </c>
      <c r="D13" s="150" t="s">
        <v>244</v>
      </c>
      <c r="E13" s="154" t="s">
        <v>259</v>
      </c>
      <c r="F13" s="152">
        <f t="shared" si="0"/>
        <v>500000</v>
      </c>
      <c r="G13" s="152">
        <f t="shared" si="1"/>
        <v>500000</v>
      </c>
      <c r="H13" s="152">
        <v>500000</v>
      </c>
      <c r="I13" s="164"/>
      <c r="J13" s="164"/>
      <c r="K13" s="164"/>
      <c r="L13" s="40" t="s">
        <v>245</v>
      </c>
    </row>
    <row r="14" spans="1:14" s="163" customFormat="1" ht="83.25" customHeight="1">
      <c r="A14" s="162" t="s">
        <v>23</v>
      </c>
      <c r="B14" s="150" t="s">
        <v>250</v>
      </c>
      <c r="C14" s="150" t="s">
        <v>260</v>
      </c>
      <c r="D14" s="150" t="s">
        <v>244</v>
      </c>
      <c r="E14" s="154" t="s">
        <v>261</v>
      </c>
      <c r="F14" s="152">
        <f t="shared" si="0"/>
        <v>300000</v>
      </c>
      <c r="G14" s="152">
        <f t="shared" si="1"/>
        <v>300000</v>
      </c>
      <c r="H14" s="152">
        <v>300000</v>
      </c>
      <c r="I14" s="165"/>
      <c r="J14" s="166"/>
      <c r="K14" s="165"/>
      <c r="L14" s="40" t="s">
        <v>245</v>
      </c>
      <c r="M14" s="167"/>
      <c r="N14" s="168"/>
    </row>
    <row r="15" spans="1:14" ht="76.5">
      <c r="A15" s="162" t="s">
        <v>25</v>
      </c>
      <c r="B15" s="150" t="s">
        <v>250</v>
      </c>
      <c r="C15" s="150" t="s">
        <v>249</v>
      </c>
      <c r="D15" s="150" t="s">
        <v>244</v>
      </c>
      <c r="E15" s="154" t="s">
        <v>248</v>
      </c>
      <c r="F15" s="152">
        <f t="shared" si="0"/>
        <v>140000</v>
      </c>
      <c r="G15" s="152">
        <f t="shared" si="1"/>
        <v>140000</v>
      </c>
      <c r="H15" s="152">
        <v>40000</v>
      </c>
      <c r="I15" s="152"/>
      <c r="J15" s="153">
        <v>100000</v>
      </c>
      <c r="K15" s="160"/>
      <c r="L15" s="157" t="s">
        <v>245</v>
      </c>
      <c r="M15" s="156"/>
      <c r="N15" s="7"/>
    </row>
    <row r="16" spans="1:12" ht="22.5" customHeight="1">
      <c r="A16" s="272" t="s">
        <v>148</v>
      </c>
      <c r="B16" s="273"/>
      <c r="C16" s="273"/>
      <c r="D16" s="273"/>
      <c r="E16" s="274"/>
      <c r="F16" s="155">
        <f aca="true" t="shared" si="2" ref="F16:K16">SUM(F9:F15)</f>
        <v>1765000</v>
      </c>
      <c r="G16" s="155">
        <f t="shared" si="2"/>
        <v>1765000</v>
      </c>
      <c r="H16" s="155">
        <f t="shared" si="2"/>
        <v>1415000</v>
      </c>
      <c r="I16" s="155">
        <f t="shared" si="2"/>
        <v>0</v>
      </c>
      <c r="J16" s="155">
        <f t="shared" si="2"/>
        <v>350000</v>
      </c>
      <c r="K16" s="155">
        <f t="shared" si="2"/>
        <v>0</v>
      </c>
      <c r="L16" s="90" t="s">
        <v>52</v>
      </c>
    </row>
    <row r="18" ht="12.75">
      <c r="A18" s="2" t="s">
        <v>84</v>
      </c>
    </row>
    <row r="19" ht="12.75">
      <c r="A19" s="2" t="s">
        <v>81</v>
      </c>
    </row>
    <row r="20" ht="12.75">
      <c r="A20" s="2" t="s">
        <v>82</v>
      </c>
    </row>
    <row r="21" ht="12.75">
      <c r="A21" s="2" t="s">
        <v>83</v>
      </c>
    </row>
    <row r="23" ht="12.75">
      <c r="A23" s="96" t="s">
        <v>200</v>
      </c>
    </row>
  </sheetData>
  <sheetProtection/>
  <mergeCells count="16">
    <mergeCell ref="A16:E16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0.8" bottom="0.54" header="0.3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zoomScale="85" zoomScaleNormal="85" zoomScalePageLayoutView="0" workbookViewId="0" topLeftCell="A1">
      <selection activeCell="A75" sqref="A75:B75"/>
    </sheetView>
  </sheetViews>
  <sheetFormatPr defaultColWidth="10.25390625" defaultRowHeight="12.75"/>
  <cols>
    <col min="1" max="1" width="3.625" style="16" bestFit="1" customWidth="1"/>
    <col min="2" max="2" width="21.125" style="16" customWidth="1"/>
    <col min="3" max="3" width="9.75390625" style="16" customWidth="1"/>
    <col min="4" max="4" width="13.375" style="16" customWidth="1"/>
    <col min="5" max="5" width="12.00390625" style="16" customWidth="1"/>
    <col min="6" max="6" width="9.125" style="16" customWidth="1"/>
    <col min="7" max="7" width="8.875" style="16" customWidth="1"/>
    <col min="8" max="8" width="8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0.375" style="16" customWidth="1"/>
    <col min="15" max="15" width="7.7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76" t="s">
        <v>139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3" spans="1:17" ht="11.25">
      <c r="A3" s="277" t="s">
        <v>63</v>
      </c>
      <c r="B3" s="277" t="s">
        <v>89</v>
      </c>
      <c r="C3" s="278" t="s">
        <v>90</v>
      </c>
      <c r="D3" s="278" t="s">
        <v>196</v>
      </c>
      <c r="E3" s="278" t="s">
        <v>144</v>
      </c>
      <c r="F3" s="277" t="s">
        <v>6</v>
      </c>
      <c r="G3" s="277"/>
      <c r="H3" s="277" t="s">
        <v>88</v>
      </c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1.25">
      <c r="A4" s="277"/>
      <c r="B4" s="277"/>
      <c r="C4" s="278"/>
      <c r="D4" s="278"/>
      <c r="E4" s="278"/>
      <c r="F4" s="278" t="s">
        <v>141</v>
      </c>
      <c r="G4" s="278" t="s">
        <v>142</v>
      </c>
      <c r="H4" s="277" t="s">
        <v>306</v>
      </c>
      <c r="I4" s="277"/>
      <c r="J4" s="277"/>
      <c r="K4" s="277"/>
      <c r="L4" s="277"/>
      <c r="M4" s="277"/>
      <c r="N4" s="277"/>
      <c r="O4" s="277"/>
      <c r="P4" s="277"/>
      <c r="Q4" s="277"/>
    </row>
    <row r="5" spans="1:17" ht="11.25">
      <c r="A5" s="277"/>
      <c r="B5" s="277"/>
      <c r="C5" s="278"/>
      <c r="D5" s="278"/>
      <c r="E5" s="278"/>
      <c r="F5" s="278"/>
      <c r="G5" s="278"/>
      <c r="H5" s="278" t="s">
        <v>92</v>
      </c>
      <c r="I5" s="277" t="s">
        <v>93</v>
      </c>
      <c r="J5" s="277"/>
      <c r="K5" s="277"/>
      <c r="L5" s="277"/>
      <c r="M5" s="277"/>
      <c r="N5" s="277"/>
      <c r="O5" s="277"/>
      <c r="P5" s="277"/>
      <c r="Q5" s="277"/>
    </row>
    <row r="6" spans="1:17" ht="14.25" customHeight="1">
      <c r="A6" s="277"/>
      <c r="B6" s="277"/>
      <c r="C6" s="278"/>
      <c r="D6" s="278"/>
      <c r="E6" s="278"/>
      <c r="F6" s="278"/>
      <c r="G6" s="278"/>
      <c r="H6" s="278"/>
      <c r="I6" s="277" t="s">
        <v>94</v>
      </c>
      <c r="J6" s="277"/>
      <c r="K6" s="277"/>
      <c r="L6" s="277"/>
      <c r="M6" s="277" t="s">
        <v>91</v>
      </c>
      <c r="N6" s="277"/>
      <c r="O6" s="277"/>
      <c r="P6" s="277"/>
      <c r="Q6" s="277"/>
    </row>
    <row r="7" spans="1:17" ht="12.75" customHeight="1">
      <c r="A7" s="277"/>
      <c r="B7" s="277"/>
      <c r="C7" s="278"/>
      <c r="D7" s="278"/>
      <c r="E7" s="278"/>
      <c r="F7" s="278"/>
      <c r="G7" s="278"/>
      <c r="H7" s="278"/>
      <c r="I7" s="278" t="s">
        <v>95</v>
      </c>
      <c r="J7" s="277" t="s">
        <v>96</v>
      </c>
      <c r="K7" s="277"/>
      <c r="L7" s="277"/>
      <c r="M7" s="278" t="s">
        <v>97</v>
      </c>
      <c r="N7" s="278" t="s">
        <v>96</v>
      </c>
      <c r="O7" s="278"/>
      <c r="P7" s="278"/>
      <c r="Q7" s="278"/>
    </row>
    <row r="8" spans="1:17" ht="48" customHeight="1">
      <c r="A8" s="277"/>
      <c r="B8" s="277"/>
      <c r="C8" s="278"/>
      <c r="D8" s="278"/>
      <c r="E8" s="278"/>
      <c r="F8" s="278"/>
      <c r="G8" s="278"/>
      <c r="H8" s="278"/>
      <c r="I8" s="278"/>
      <c r="J8" s="59" t="s">
        <v>143</v>
      </c>
      <c r="K8" s="59" t="s">
        <v>98</v>
      </c>
      <c r="L8" s="59" t="s">
        <v>99</v>
      </c>
      <c r="M8" s="278"/>
      <c r="N8" s="59" t="s">
        <v>100</v>
      </c>
      <c r="O8" s="59" t="s">
        <v>143</v>
      </c>
      <c r="P8" s="59" t="s">
        <v>98</v>
      </c>
      <c r="Q8" s="59" t="s">
        <v>101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1" customFormat="1" ht="11.25">
      <c r="A10" s="210">
        <v>1</v>
      </c>
      <c r="B10" s="60" t="s">
        <v>102</v>
      </c>
      <c r="C10" s="281" t="s">
        <v>52</v>
      </c>
      <c r="D10" s="281"/>
      <c r="E10" s="173" t="e">
        <f>SUM(E15,E24)</f>
        <v>#REF!</v>
      </c>
      <c r="F10" s="173" t="e">
        <f aca="true" t="shared" si="0" ref="F10:Q10">SUM(F15,F24)</f>
        <v>#REF!</v>
      </c>
      <c r="G10" s="173" t="e">
        <f t="shared" si="0"/>
        <v>#REF!</v>
      </c>
      <c r="H10" s="173">
        <f t="shared" si="0"/>
        <v>1700000</v>
      </c>
      <c r="I10" s="173">
        <f t="shared" si="0"/>
        <v>1200000</v>
      </c>
      <c r="J10" s="173">
        <f t="shared" si="0"/>
        <v>700000</v>
      </c>
      <c r="K10" s="173">
        <f t="shared" si="0"/>
        <v>0</v>
      </c>
      <c r="L10" s="173">
        <f t="shared" si="0"/>
        <v>0</v>
      </c>
      <c r="M10" s="173">
        <f t="shared" si="0"/>
        <v>500000</v>
      </c>
      <c r="N10" s="173">
        <f t="shared" si="0"/>
        <v>0</v>
      </c>
      <c r="O10" s="173">
        <f t="shared" si="0"/>
        <v>0</v>
      </c>
      <c r="P10" s="173">
        <f t="shared" si="0"/>
        <v>0</v>
      </c>
      <c r="Q10" s="173">
        <f t="shared" si="0"/>
        <v>0</v>
      </c>
    </row>
    <row r="11" spans="1:17" ht="11.25">
      <c r="A11" s="280" t="s">
        <v>103</v>
      </c>
      <c r="B11" s="195" t="s">
        <v>104</v>
      </c>
      <c r="C11" s="198" t="s">
        <v>265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200"/>
    </row>
    <row r="12" spans="1:17" ht="11.25">
      <c r="A12" s="280"/>
      <c r="B12" s="142" t="s">
        <v>105</v>
      </c>
      <c r="C12" s="169" t="s">
        <v>266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1"/>
    </row>
    <row r="13" spans="1:17" ht="11.25">
      <c r="A13" s="280"/>
      <c r="B13" s="142" t="s">
        <v>106</v>
      </c>
      <c r="C13" s="169" t="s">
        <v>308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/>
    </row>
    <row r="14" spans="1:17" ht="11.25" customHeight="1">
      <c r="A14" s="280"/>
      <c r="B14" s="142" t="s">
        <v>107</v>
      </c>
      <c r="C14" s="284" t="s">
        <v>302</v>
      </c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6"/>
    </row>
    <row r="15" spans="1:17" ht="11.25" customHeight="1">
      <c r="A15" s="280"/>
      <c r="B15" s="142" t="s">
        <v>108</v>
      </c>
      <c r="C15" s="201">
        <v>321</v>
      </c>
      <c r="D15" s="196" t="s">
        <v>267</v>
      </c>
      <c r="E15" s="197">
        <f>3!F9</f>
        <v>2175000</v>
      </c>
      <c r="F15" s="197">
        <f>SUM(F16:F19)</f>
        <v>1400000</v>
      </c>
      <c r="G15" s="197">
        <f aca="true" t="shared" si="1" ref="G15:Q15">SUM(G16:G19)</f>
        <v>575000</v>
      </c>
      <c r="H15" s="197">
        <f>SUM(I15,M15)</f>
        <v>1700000</v>
      </c>
      <c r="I15" s="197">
        <v>1200000</v>
      </c>
      <c r="J15" s="197">
        <v>700000</v>
      </c>
      <c r="K15" s="197">
        <f t="shared" si="1"/>
        <v>0</v>
      </c>
      <c r="L15" s="197">
        <f t="shared" si="1"/>
        <v>0</v>
      </c>
      <c r="M15" s="197">
        <v>500000</v>
      </c>
      <c r="N15" s="197">
        <f t="shared" si="1"/>
        <v>0</v>
      </c>
      <c r="O15" s="197">
        <f t="shared" si="1"/>
        <v>0</v>
      </c>
      <c r="P15" s="197">
        <f t="shared" si="1"/>
        <v>0</v>
      </c>
      <c r="Q15" s="197">
        <f t="shared" si="1"/>
        <v>0</v>
      </c>
    </row>
    <row r="16" spans="1:17" ht="11.25" customHeight="1">
      <c r="A16" s="280"/>
      <c r="B16" s="142" t="s">
        <v>303</v>
      </c>
      <c r="C16" s="191"/>
      <c r="D16" s="98"/>
      <c r="E16" s="172">
        <f>SUM(F16:G16)</f>
        <v>1275000</v>
      </c>
      <c r="F16" s="172">
        <v>700000</v>
      </c>
      <c r="G16" s="172">
        <f>3!I11</f>
        <v>575000</v>
      </c>
      <c r="H16" s="172">
        <f>SUM(I16,M16)</f>
        <v>1700000</v>
      </c>
      <c r="I16" s="172">
        <v>1200000</v>
      </c>
      <c r="J16" s="192">
        <v>700000</v>
      </c>
      <c r="K16" s="192">
        <v>0</v>
      </c>
      <c r="L16" s="192">
        <v>0</v>
      </c>
      <c r="M16" s="172">
        <v>500000</v>
      </c>
      <c r="N16" s="192">
        <v>0</v>
      </c>
      <c r="O16" s="192">
        <v>0</v>
      </c>
      <c r="P16" s="192">
        <v>0</v>
      </c>
      <c r="Q16" s="192">
        <v>0</v>
      </c>
    </row>
    <row r="17" spans="1:17" ht="11.25">
      <c r="A17" s="280"/>
      <c r="B17" s="142" t="s">
        <v>237</v>
      </c>
      <c r="C17" s="98"/>
      <c r="D17" s="98"/>
      <c r="E17" s="172">
        <f>SUM(F17:G17)</f>
        <v>500000</v>
      </c>
      <c r="F17" s="172">
        <f>3!L9</f>
        <v>500000</v>
      </c>
      <c r="G17" s="172">
        <v>0</v>
      </c>
      <c r="H17" s="172">
        <f>SUM(I17,M17)</f>
        <v>0</v>
      </c>
      <c r="I17" s="172">
        <f>SUM(J17:L17)</f>
        <v>0</v>
      </c>
      <c r="J17" s="192">
        <v>0</v>
      </c>
      <c r="K17" s="192">
        <v>0</v>
      </c>
      <c r="L17" s="192">
        <v>0</v>
      </c>
      <c r="M17" s="172">
        <f>SUM(N17:Q17)</f>
        <v>0</v>
      </c>
      <c r="N17" s="192">
        <v>0</v>
      </c>
      <c r="O17" s="192">
        <v>0</v>
      </c>
      <c r="P17" s="192">
        <v>0</v>
      </c>
      <c r="Q17" s="192">
        <v>0</v>
      </c>
    </row>
    <row r="18" spans="1:17" ht="11.25">
      <c r="A18" s="280"/>
      <c r="B18" s="142" t="s">
        <v>304</v>
      </c>
      <c r="C18" s="98"/>
      <c r="D18" s="98"/>
      <c r="E18" s="172">
        <f>SUM(F18:G18)</f>
        <v>200000</v>
      </c>
      <c r="F18" s="172">
        <f>3!M9</f>
        <v>200000</v>
      </c>
      <c r="G18" s="172">
        <v>0</v>
      </c>
      <c r="H18" s="172">
        <f>SUM(I18,M18)</f>
        <v>0</v>
      </c>
      <c r="I18" s="172">
        <f>SUM(J18:L18)</f>
        <v>0</v>
      </c>
      <c r="J18" s="192">
        <v>0</v>
      </c>
      <c r="K18" s="192">
        <v>0</v>
      </c>
      <c r="L18" s="192">
        <v>0</v>
      </c>
      <c r="M18" s="172">
        <f>SUM(N18:Q18)</f>
        <v>0</v>
      </c>
      <c r="N18" s="192">
        <v>0</v>
      </c>
      <c r="O18" s="192">
        <v>0</v>
      </c>
      <c r="P18" s="192">
        <v>0</v>
      </c>
      <c r="Q18" s="192">
        <v>0</v>
      </c>
    </row>
    <row r="19" spans="1:17" ht="11.25">
      <c r="A19" s="280"/>
      <c r="B19" s="142" t="s">
        <v>305</v>
      </c>
      <c r="C19" s="202"/>
      <c r="D19" s="202"/>
      <c r="E19" s="203">
        <f>SUM(F19:G19)</f>
        <v>0</v>
      </c>
      <c r="F19" s="203"/>
      <c r="G19" s="203"/>
      <c r="H19" s="203">
        <f>SUM(I19,M19)</f>
        <v>0</v>
      </c>
      <c r="I19" s="203">
        <f>SUM(J19:L19)</f>
        <v>0</v>
      </c>
      <c r="J19" s="204"/>
      <c r="K19" s="204"/>
      <c r="L19" s="204"/>
      <c r="M19" s="203">
        <f>SUM(N19:Q19)</f>
        <v>0</v>
      </c>
      <c r="N19" s="204"/>
      <c r="O19" s="204"/>
      <c r="P19" s="204"/>
      <c r="Q19" s="204"/>
    </row>
    <row r="20" spans="1:17" ht="11.25">
      <c r="A20" s="280" t="s">
        <v>109</v>
      </c>
      <c r="B20" s="142" t="s">
        <v>104</v>
      </c>
      <c r="C20" s="198" t="s">
        <v>265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200"/>
    </row>
    <row r="21" spans="1:17" ht="11.25">
      <c r="A21" s="280"/>
      <c r="B21" s="142" t="s">
        <v>105</v>
      </c>
      <c r="C21" s="169" t="s">
        <v>266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</row>
    <row r="22" spans="1:17" ht="11.25">
      <c r="A22" s="280"/>
      <c r="B22" s="142" t="s">
        <v>106</v>
      </c>
      <c r="C22" s="169" t="s">
        <v>307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</row>
    <row r="23" spans="1:17" ht="11.25">
      <c r="A23" s="280"/>
      <c r="B23" s="142" t="s">
        <v>107</v>
      </c>
      <c r="C23" s="205" t="s">
        <v>274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</row>
    <row r="24" spans="1:17" ht="12.75">
      <c r="A24" s="280"/>
      <c r="B24" s="142" t="s">
        <v>108</v>
      </c>
      <c r="C24" s="190">
        <v>323</v>
      </c>
      <c r="D24" s="196" t="s">
        <v>312</v>
      </c>
      <c r="E24" s="197" t="e">
        <f>3!#REF!</f>
        <v>#REF!</v>
      </c>
      <c r="F24" s="197" t="e">
        <f>SUM(F25:F28)</f>
        <v>#REF!</v>
      </c>
      <c r="G24" s="197" t="e">
        <f>SUM(G25:G28)</f>
        <v>#REF!</v>
      </c>
      <c r="H24" s="197">
        <f>SUM(I24,M24)</f>
        <v>0</v>
      </c>
      <c r="I24" s="197">
        <f>SUM(J24:L24)</f>
        <v>0</v>
      </c>
      <c r="J24" s="197">
        <f>SUM(J25:J28)</f>
        <v>0</v>
      </c>
      <c r="K24" s="197">
        <f>SUM(K25:K28)</f>
        <v>0</v>
      </c>
      <c r="L24" s="197">
        <f>SUM(L25:L28)</f>
        <v>0</v>
      </c>
      <c r="M24" s="197">
        <f>SUM(N24:Q24)</f>
        <v>0</v>
      </c>
      <c r="N24" s="197">
        <f>SUM(N25:N28)</f>
        <v>0</v>
      </c>
      <c r="O24" s="197">
        <f>SUM(O25:O28)</f>
        <v>0</v>
      </c>
      <c r="P24" s="197">
        <f>SUM(P25:P28)</f>
        <v>0</v>
      </c>
      <c r="Q24" s="197">
        <f>SUM(Q25:Q28)</f>
        <v>0</v>
      </c>
    </row>
    <row r="25" spans="1:17" ht="12.75">
      <c r="A25" s="280"/>
      <c r="B25" s="142" t="s">
        <v>303</v>
      </c>
      <c r="C25" s="191"/>
      <c r="D25" s="98"/>
      <c r="E25" s="172" t="e">
        <f>SUM(F25:G25)</f>
        <v>#REF!</v>
      </c>
      <c r="F25" s="172">
        <v>700000</v>
      </c>
      <c r="G25" s="172" t="e">
        <f>3!#REF!</f>
        <v>#REF!</v>
      </c>
      <c r="H25" s="172">
        <f>SUM(I25,M25)</f>
        <v>0</v>
      </c>
      <c r="I25" s="172">
        <f>SUM(J25:L25)</f>
        <v>0</v>
      </c>
      <c r="J25" s="98">
        <v>0</v>
      </c>
      <c r="K25" s="98">
        <v>0</v>
      </c>
      <c r="L25" s="98">
        <v>0</v>
      </c>
      <c r="M25" s="172">
        <f>SUM(N25:Q25)</f>
        <v>0</v>
      </c>
      <c r="N25" s="98">
        <v>0</v>
      </c>
      <c r="O25" s="98">
        <v>0</v>
      </c>
      <c r="P25" s="98">
        <v>0</v>
      </c>
      <c r="Q25" s="98">
        <v>0</v>
      </c>
    </row>
    <row r="26" spans="1:17" ht="11.25">
      <c r="A26" s="280"/>
      <c r="B26" s="142" t="s">
        <v>237</v>
      </c>
      <c r="C26" s="98"/>
      <c r="D26" s="98"/>
      <c r="E26" s="172" t="e">
        <f>SUM(F26:G26)</f>
        <v>#REF!</v>
      </c>
      <c r="F26" s="172" t="e">
        <f>3!#REF!</f>
        <v>#REF!</v>
      </c>
      <c r="G26" s="172">
        <v>0</v>
      </c>
      <c r="H26" s="172">
        <f>SUM(I26,M26)</f>
        <v>0</v>
      </c>
      <c r="I26" s="172">
        <f>SUM(J26:L26)</f>
        <v>0</v>
      </c>
      <c r="J26" s="98">
        <v>0</v>
      </c>
      <c r="K26" s="98">
        <v>0</v>
      </c>
      <c r="L26" s="98">
        <v>0</v>
      </c>
      <c r="M26" s="172">
        <f>SUM(N26:Q26)</f>
        <v>0</v>
      </c>
      <c r="N26" s="98">
        <v>0</v>
      </c>
      <c r="O26" s="98">
        <v>0</v>
      </c>
      <c r="P26" s="98">
        <v>0</v>
      </c>
      <c r="Q26" s="98">
        <v>0</v>
      </c>
    </row>
    <row r="27" spans="1:17" ht="11.25">
      <c r="A27" s="280"/>
      <c r="B27" s="142" t="s">
        <v>304</v>
      </c>
      <c r="C27" s="98"/>
      <c r="D27" s="98"/>
      <c r="E27" s="172" t="e">
        <f>SUM(F27:G27)</f>
        <v>#REF!</v>
      </c>
      <c r="F27" s="172" t="e">
        <f>3!#REF!</f>
        <v>#REF!</v>
      </c>
      <c r="G27" s="172">
        <v>0</v>
      </c>
      <c r="H27" s="172">
        <f>SUM(I27,M27)</f>
        <v>0</v>
      </c>
      <c r="I27" s="172">
        <f>SUM(J27:L27)</f>
        <v>0</v>
      </c>
      <c r="J27" s="98">
        <v>0</v>
      </c>
      <c r="K27" s="98">
        <v>0</v>
      </c>
      <c r="L27" s="98">
        <v>0</v>
      </c>
      <c r="M27" s="172">
        <f>SUM(N27:Q27)</f>
        <v>0</v>
      </c>
      <c r="N27" s="98">
        <v>0</v>
      </c>
      <c r="O27" s="98">
        <v>0</v>
      </c>
      <c r="P27" s="98">
        <v>0</v>
      </c>
      <c r="Q27" s="98">
        <v>0</v>
      </c>
    </row>
    <row r="28" spans="1:17" ht="11.25">
      <c r="A28" s="280"/>
      <c r="B28" s="194" t="s">
        <v>305</v>
      </c>
      <c r="C28" s="202"/>
      <c r="D28" s="202"/>
      <c r="E28" s="203">
        <f>SUM(F28:G28)</f>
        <v>0</v>
      </c>
      <c r="F28" s="203"/>
      <c r="G28" s="203"/>
      <c r="H28" s="203">
        <f>SUM(I28,M28)</f>
        <v>0</v>
      </c>
      <c r="I28" s="203">
        <f>SUM(J28:L28)</f>
        <v>0</v>
      </c>
      <c r="J28" s="202"/>
      <c r="K28" s="202"/>
      <c r="L28" s="202"/>
      <c r="M28" s="203">
        <f>SUM(N28:Q28)</f>
        <v>0</v>
      </c>
      <c r="N28" s="202"/>
      <c r="O28" s="202"/>
      <c r="P28" s="202"/>
      <c r="Q28" s="202"/>
    </row>
    <row r="29" spans="1:17" s="91" customFormat="1" ht="11.25">
      <c r="A29" s="143">
        <v>2</v>
      </c>
      <c r="B29" s="60" t="s">
        <v>111</v>
      </c>
      <c r="C29" s="281" t="s">
        <v>52</v>
      </c>
      <c r="D29" s="281"/>
      <c r="E29" s="173">
        <f>SUM(E34,E43,E52,E61,E70,)</f>
        <v>1930000</v>
      </c>
      <c r="F29" s="173">
        <f aca="true" t="shared" si="2" ref="F29:Q29">SUM(F34,F43,F52,F61,F70,)</f>
        <v>305000</v>
      </c>
      <c r="G29" s="173">
        <f t="shared" si="2"/>
        <v>1625000</v>
      </c>
      <c r="H29" s="173">
        <f t="shared" si="2"/>
        <v>0</v>
      </c>
      <c r="I29" s="173">
        <f t="shared" si="2"/>
        <v>305000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1625000</v>
      </c>
      <c r="N29" s="173">
        <f t="shared" si="2"/>
        <v>0</v>
      </c>
      <c r="O29" s="173">
        <f t="shared" si="2"/>
        <v>0</v>
      </c>
      <c r="P29" s="173">
        <f t="shared" si="2"/>
        <v>0</v>
      </c>
      <c r="Q29" s="173">
        <f t="shared" si="2"/>
        <v>0</v>
      </c>
    </row>
    <row r="30" spans="1:17" ht="11.25">
      <c r="A30" s="280" t="s">
        <v>112</v>
      </c>
      <c r="B30" s="195" t="s">
        <v>104</v>
      </c>
      <c r="C30" s="169" t="s">
        <v>309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1"/>
    </row>
    <row r="31" spans="1:17" ht="11.25">
      <c r="A31" s="280"/>
      <c r="B31" s="142" t="s">
        <v>105</v>
      </c>
      <c r="C31" s="208" t="s">
        <v>310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1"/>
    </row>
    <row r="32" spans="1:17" ht="11.25">
      <c r="A32" s="280"/>
      <c r="B32" s="142" t="s">
        <v>106</v>
      </c>
      <c r="C32" s="169" t="s">
        <v>311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</row>
    <row r="33" spans="1:17" ht="11.25" customHeight="1">
      <c r="A33" s="280"/>
      <c r="B33" s="142" t="s">
        <v>107</v>
      </c>
      <c r="C33" s="209" t="s">
        <v>298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</row>
    <row r="34" spans="1:17" ht="11.25" customHeight="1">
      <c r="A34" s="280"/>
      <c r="B34" s="142" t="s">
        <v>108</v>
      </c>
      <c r="C34" s="193"/>
      <c r="D34" s="196" t="s">
        <v>313</v>
      </c>
      <c r="E34" s="197">
        <f>SUM(E35:E38)</f>
        <v>585000</v>
      </c>
      <c r="F34" s="197">
        <f aca="true" t="shared" si="3" ref="F34:Q34">SUM(F35:F38)</f>
        <v>90000</v>
      </c>
      <c r="G34" s="197">
        <f t="shared" si="3"/>
        <v>495000</v>
      </c>
      <c r="H34" s="197">
        <f t="shared" si="3"/>
        <v>0</v>
      </c>
      <c r="I34" s="197">
        <f t="shared" si="3"/>
        <v>90000</v>
      </c>
      <c r="J34" s="197">
        <f t="shared" si="3"/>
        <v>0</v>
      </c>
      <c r="K34" s="197">
        <f t="shared" si="3"/>
        <v>0</v>
      </c>
      <c r="L34" s="197">
        <f t="shared" si="3"/>
        <v>0</v>
      </c>
      <c r="M34" s="197">
        <f t="shared" si="3"/>
        <v>495000</v>
      </c>
      <c r="N34" s="197">
        <f t="shared" si="3"/>
        <v>0</v>
      </c>
      <c r="O34" s="197">
        <f t="shared" si="3"/>
        <v>0</v>
      </c>
      <c r="P34" s="197">
        <f t="shared" si="3"/>
        <v>0</v>
      </c>
      <c r="Q34" s="197">
        <f t="shared" si="3"/>
        <v>0</v>
      </c>
    </row>
    <row r="35" spans="1:17" ht="11.25" customHeight="1">
      <c r="A35" s="280"/>
      <c r="B35" s="142" t="s">
        <v>303</v>
      </c>
      <c r="C35" s="154"/>
      <c r="D35" s="98"/>
      <c r="E35" s="172">
        <f>SUM(F35:G35)</f>
        <v>585000</v>
      </c>
      <c r="F35" s="172">
        <f>SUM(I35)</f>
        <v>90000</v>
      </c>
      <c r="G35" s="172">
        <f>M35</f>
        <v>495000</v>
      </c>
      <c r="H35" s="192"/>
      <c r="I35" s="192">
        <v>90000</v>
      </c>
      <c r="J35" s="192"/>
      <c r="K35" s="192"/>
      <c r="L35" s="192"/>
      <c r="M35" s="192">
        <v>495000</v>
      </c>
      <c r="N35" s="192"/>
      <c r="O35" s="192"/>
      <c r="P35" s="192"/>
      <c r="Q35" s="192"/>
    </row>
    <row r="36" spans="1:17" ht="11.25">
      <c r="A36" s="280"/>
      <c r="B36" s="142" t="s">
        <v>237</v>
      </c>
      <c r="C36" s="98"/>
      <c r="D36" s="98"/>
      <c r="E36" s="172"/>
      <c r="F36" s="172"/>
      <c r="G36" s="17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ht="11.25">
      <c r="A37" s="280"/>
      <c r="B37" s="142" t="s">
        <v>304</v>
      </c>
      <c r="C37" s="98"/>
      <c r="D37" s="98"/>
      <c r="E37" s="172"/>
      <c r="F37" s="172"/>
      <c r="G37" s="17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ht="11.25">
      <c r="A38" s="280"/>
      <c r="B38" s="142" t="s">
        <v>305</v>
      </c>
      <c r="C38" s="202"/>
      <c r="D38" s="202"/>
      <c r="E38" s="203"/>
      <c r="F38" s="203"/>
      <c r="G38" s="203"/>
      <c r="H38" s="204"/>
      <c r="I38" s="204"/>
      <c r="J38" s="204"/>
      <c r="K38" s="204"/>
      <c r="L38" s="204"/>
      <c r="M38" s="204"/>
      <c r="N38" s="204"/>
      <c r="O38" s="204"/>
      <c r="P38" s="204"/>
      <c r="Q38" s="204"/>
    </row>
    <row r="39" spans="1:17" ht="11.25">
      <c r="A39" s="280" t="s">
        <v>113</v>
      </c>
      <c r="B39" s="142" t="s">
        <v>104</v>
      </c>
      <c r="C39" s="198" t="s">
        <v>309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00"/>
    </row>
    <row r="40" spans="1:17" ht="11.25">
      <c r="A40" s="280"/>
      <c r="B40" s="142" t="s">
        <v>105</v>
      </c>
      <c r="C40" s="208" t="s">
        <v>310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1"/>
    </row>
    <row r="41" spans="1:17" ht="11.25">
      <c r="A41" s="280"/>
      <c r="B41" s="142" t="s">
        <v>106</v>
      </c>
      <c r="C41" s="169" t="s">
        <v>311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1"/>
    </row>
    <row r="42" spans="1:17" ht="11.25" customHeight="1">
      <c r="A42" s="280"/>
      <c r="B42" s="142" t="s">
        <v>107</v>
      </c>
      <c r="C42" s="209" t="s">
        <v>286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7"/>
    </row>
    <row r="43" spans="1:17" ht="11.25" customHeight="1">
      <c r="A43" s="280"/>
      <c r="B43" s="142" t="s">
        <v>108</v>
      </c>
      <c r="C43" s="193"/>
      <c r="D43" s="196" t="s">
        <v>313</v>
      </c>
      <c r="E43" s="197">
        <f aca="true" t="shared" si="4" ref="E43:Q43">SUM(E44:E47)</f>
        <v>470000</v>
      </c>
      <c r="F43" s="197">
        <f t="shared" si="4"/>
        <v>70000</v>
      </c>
      <c r="G43" s="197">
        <f t="shared" si="4"/>
        <v>400000</v>
      </c>
      <c r="H43" s="197">
        <f t="shared" si="4"/>
        <v>0</v>
      </c>
      <c r="I43" s="197">
        <f t="shared" si="4"/>
        <v>70000</v>
      </c>
      <c r="J43" s="197">
        <f t="shared" si="4"/>
        <v>0</v>
      </c>
      <c r="K43" s="197">
        <f t="shared" si="4"/>
        <v>0</v>
      </c>
      <c r="L43" s="197">
        <f t="shared" si="4"/>
        <v>0</v>
      </c>
      <c r="M43" s="197">
        <f t="shared" si="4"/>
        <v>400000</v>
      </c>
      <c r="N43" s="197">
        <f t="shared" si="4"/>
        <v>0</v>
      </c>
      <c r="O43" s="197">
        <f t="shared" si="4"/>
        <v>0</v>
      </c>
      <c r="P43" s="197">
        <f t="shared" si="4"/>
        <v>0</v>
      </c>
      <c r="Q43" s="197">
        <f t="shared" si="4"/>
        <v>0</v>
      </c>
    </row>
    <row r="44" spans="1:17" ht="11.25" customHeight="1">
      <c r="A44" s="280"/>
      <c r="B44" s="142" t="s">
        <v>303</v>
      </c>
      <c r="C44" s="154"/>
      <c r="D44" s="98"/>
      <c r="E44" s="172">
        <f>SUM(F44:G44)</f>
        <v>470000</v>
      </c>
      <c r="F44" s="172">
        <f>SUM(I44)</f>
        <v>70000</v>
      </c>
      <c r="G44" s="172">
        <f>M44</f>
        <v>400000</v>
      </c>
      <c r="H44" s="192"/>
      <c r="I44" s="192">
        <v>70000</v>
      </c>
      <c r="J44" s="192"/>
      <c r="K44" s="192"/>
      <c r="L44" s="192"/>
      <c r="M44" s="192">
        <v>400000</v>
      </c>
      <c r="N44" s="192"/>
      <c r="O44" s="192"/>
      <c r="P44" s="192"/>
      <c r="Q44" s="192"/>
    </row>
    <row r="45" spans="1:17" ht="11.25">
      <c r="A45" s="280"/>
      <c r="B45" s="142" t="s">
        <v>237</v>
      </c>
      <c r="C45" s="98"/>
      <c r="D45" s="98"/>
      <c r="E45" s="172"/>
      <c r="F45" s="172"/>
      <c r="G45" s="17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t="11.25">
      <c r="A46" s="280"/>
      <c r="B46" s="142" t="s">
        <v>304</v>
      </c>
      <c r="C46" s="98"/>
      <c r="D46" s="98"/>
      <c r="E46" s="172"/>
      <c r="F46" s="172"/>
      <c r="G46" s="17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t="11.25">
      <c r="A47" s="280"/>
      <c r="B47" s="142" t="s">
        <v>305</v>
      </c>
      <c r="C47" s="202"/>
      <c r="D47" s="202"/>
      <c r="E47" s="203"/>
      <c r="F47" s="203"/>
      <c r="G47" s="203"/>
      <c r="H47" s="204"/>
      <c r="I47" s="204"/>
      <c r="J47" s="204"/>
      <c r="K47" s="204"/>
      <c r="L47" s="204"/>
      <c r="M47" s="204"/>
      <c r="N47" s="204"/>
      <c r="O47" s="204"/>
      <c r="P47" s="204"/>
      <c r="Q47" s="204"/>
    </row>
    <row r="48" spans="1:17" ht="11.25">
      <c r="A48" s="280" t="s">
        <v>178</v>
      </c>
      <c r="B48" s="142" t="s">
        <v>104</v>
      </c>
      <c r="C48" s="198" t="s">
        <v>309</v>
      </c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00"/>
    </row>
    <row r="49" spans="1:17" ht="11.25">
      <c r="A49" s="280"/>
      <c r="B49" s="142" t="s">
        <v>105</v>
      </c>
      <c r="C49" s="208" t="s">
        <v>310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1"/>
    </row>
    <row r="50" spans="1:17" ht="11.25">
      <c r="A50" s="280"/>
      <c r="B50" s="142" t="s">
        <v>106</v>
      </c>
      <c r="C50" s="169" t="s">
        <v>311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1"/>
    </row>
    <row r="51" spans="1:17" ht="11.25" customHeight="1">
      <c r="A51" s="280"/>
      <c r="B51" s="142" t="s">
        <v>107</v>
      </c>
      <c r="C51" s="209" t="s">
        <v>285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7"/>
    </row>
    <row r="52" spans="1:17" ht="11.25" customHeight="1">
      <c r="A52" s="280"/>
      <c r="B52" s="142" t="s">
        <v>108</v>
      </c>
      <c r="C52" s="193"/>
      <c r="D52" s="196" t="s">
        <v>313</v>
      </c>
      <c r="E52" s="197">
        <f aca="true" t="shared" si="5" ref="E52:Q52">SUM(E53:E56)</f>
        <v>600000</v>
      </c>
      <c r="F52" s="197">
        <f t="shared" si="5"/>
        <v>100000</v>
      </c>
      <c r="G52" s="197">
        <f t="shared" si="5"/>
        <v>500000</v>
      </c>
      <c r="H52" s="197">
        <f t="shared" si="5"/>
        <v>0</v>
      </c>
      <c r="I52" s="197">
        <f t="shared" si="5"/>
        <v>100000</v>
      </c>
      <c r="J52" s="197">
        <f t="shared" si="5"/>
        <v>0</v>
      </c>
      <c r="K52" s="197">
        <f t="shared" si="5"/>
        <v>0</v>
      </c>
      <c r="L52" s="197">
        <f t="shared" si="5"/>
        <v>0</v>
      </c>
      <c r="M52" s="197">
        <f t="shared" si="5"/>
        <v>500000</v>
      </c>
      <c r="N52" s="197">
        <f t="shared" si="5"/>
        <v>0</v>
      </c>
      <c r="O52" s="197">
        <f t="shared" si="5"/>
        <v>0</v>
      </c>
      <c r="P52" s="197">
        <f t="shared" si="5"/>
        <v>0</v>
      </c>
      <c r="Q52" s="197">
        <f t="shared" si="5"/>
        <v>0</v>
      </c>
    </row>
    <row r="53" spans="1:17" ht="11.25" customHeight="1">
      <c r="A53" s="280"/>
      <c r="B53" s="142" t="s">
        <v>303</v>
      </c>
      <c r="C53" s="154"/>
      <c r="D53" s="98"/>
      <c r="E53" s="172">
        <f>SUM(F53:G53)</f>
        <v>600000</v>
      </c>
      <c r="F53" s="172">
        <f>SUM(I53)</f>
        <v>100000</v>
      </c>
      <c r="G53" s="172">
        <f>M53</f>
        <v>500000</v>
      </c>
      <c r="H53" s="192"/>
      <c r="I53" s="192">
        <v>100000</v>
      </c>
      <c r="J53" s="192"/>
      <c r="K53" s="192"/>
      <c r="L53" s="192"/>
      <c r="M53" s="192">
        <v>500000</v>
      </c>
      <c r="N53" s="192"/>
      <c r="O53" s="192"/>
      <c r="P53" s="192"/>
      <c r="Q53" s="192"/>
    </row>
    <row r="54" spans="1:17" ht="11.25">
      <c r="A54" s="280"/>
      <c r="B54" s="142" t="s">
        <v>237</v>
      </c>
      <c r="C54" s="98"/>
      <c r="D54" s="98"/>
      <c r="E54" s="172"/>
      <c r="F54" s="172"/>
      <c r="G54" s="17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t="11.25">
      <c r="A55" s="280"/>
      <c r="B55" s="142" t="s">
        <v>304</v>
      </c>
      <c r="C55" s="98"/>
      <c r="D55" s="98"/>
      <c r="E55" s="172"/>
      <c r="F55" s="172"/>
      <c r="G55" s="17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ht="11.25">
      <c r="A56" s="280"/>
      <c r="B56" s="142" t="s">
        <v>305</v>
      </c>
      <c r="C56" s="202"/>
      <c r="D56" s="202"/>
      <c r="E56" s="203"/>
      <c r="F56" s="203"/>
      <c r="G56" s="203"/>
      <c r="H56" s="204"/>
      <c r="I56" s="204"/>
      <c r="J56" s="204"/>
      <c r="K56" s="204"/>
      <c r="L56" s="204"/>
      <c r="M56" s="204"/>
      <c r="N56" s="204"/>
      <c r="O56" s="204"/>
      <c r="P56" s="204"/>
      <c r="Q56" s="204"/>
    </row>
    <row r="57" spans="1:17" ht="11.25">
      <c r="A57" s="280" t="s">
        <v>314</v>
      </c>
      <c r="B57" s="142" t="s">
        <v>104</v>
      </c>
      <c r="C57" s="198" t="s">
        <v>309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00"/>
    </row>
    <row r="58" spans="1:17" ht="11.25">
      <c r="A58" s="280"/>
      <c r="B58" s="142" t="s">
        <v>105</v>
      </c>
      <c r="C58" s="208" t="s">
        <v>310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1"/>
    </row>
    <row r="59" spans="1:17" ht="11.25">
      <c r="A59" s="280"/>
      <c r="B59" s="142" t="s">
        <v>106</v>
      </c>
      <c r="C59" s="169" t="s">
        <v>311</v>
      </c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1"/>
    </row>
    <row r="60" spans="1:17" ht="11.25" customHeight="1">
      <c r="A60" s="280"/>
      <c r="B60" s="142" t="s">
        <v>107</v>
      </c>
      <c r="C60" s="209" t="s">
        <v>297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7"/>
    </row>
    <row r="61" spans="1:17" ht="11.25" customHeight="1">
      <c r="A61" s="280"/>
      <c r="B61" s="142" t="s">
        <v>108</v>
      </c>
      <c r="C61" s="193"/>
      <c r="D61" s="196" t="s">
        <v>313</v>
      </c>
      <c r="E61" s="197">
        <f aca="true" t="shared" si="6" ref="E61:Q61">SUM(E62:E65)</f>
        <v>160000</v>
      </c>
      <c r="F61" s="197">
        <f t="shared" si="6"/>
        <v>30000</v>
      </c>
      <c r="G61" s="197">
        <f t="shared" si="6"/>
        <v>130000</v>
      </c>
      <c r="H61" s="197">
        <f t="shared" si="6"/>
        <v>0</v>
      </c>
      <c r="I61" s="197">
        <f t="shared" si="6"/>
        <v>30000</v>
      </c>
      <c r="J61" s="197">
        <f t="shared" si="6"/>
        <v>0</v>
      </c>
      <c r="K61" s="197">
        <f t="shared" si="6"/>
        <v>0</v>
      </c>
      <c r="L61" s="197">
        <f t="shared" si="6"/>
        <v>0</v>
      </c>
      <c r="M61" s="197">
        <f t="shared" si="6"/>
        <v>130000</v>
      </c>
      <c r="N61" s="197">
        <f t="shared" si="6"/>
        <v>0</v>
      </c>
      <c r="O61" s="197">
        <f t="shared" si="6"/>
        <v>0</v>
      </c>
      <c r="P61" s="197">
        <f t="shared" si="6"/>
        <v>0</v>
      </c>
      <c r="Q61" s="197">
        <f t="shared" si="6"/>
        <v>0</v>
      </c>
    </row>
    <row r="62" spans="1:17" ht="11.25" customHeight="1">
      <c r="A62" s="280"/>
      <c r="B62" s="142" t="s">
        <v>303</v>
      </c>
      <c r="C62" s="154"/>
      <c r="D62" s="98"/>
      <c r="E62" s="172">
        <f>SUM(F62:G62)</f>
        <v>160000</v>
      </c>
      <c r="F62" s="172">
        <f>SUM(I62)</f>
        <v>30000</v>
      </c>
      <c r="G62" s="172">
        <f>M62</f>
        <v>130000</v>
      </c>
      <c r="H62" s="192"/>
      <c r="I62" s="192">
        <v>30000</v>
      </c>
      <c r="J62" s="192"/>
      <c r="K62" s="192"/>
      <c r="L62" s="192"/>
      <c r="M62" s="192">
        <v>130000</v>
      </c>
      <c r="N62" s="192"/>
      <c r="O62" s="192"/>
      <c r="P62" s="192"/>
      <c r="Q62" s="192"/>
    </row>
    <row r="63" spans="1:17" ht="11.25">
      <c r="A63" s="280"/>
      <c r="B63" s="142" t="s">
        <v>237</v>
      </c>
      <c r="C63" s="98"/>
      <c r="D63" s="98"/>
      <c r="E63" s="172"/>
      <c r="F63" s="172"/>
      <c r="G63" s="17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ht="11.25">
      <c r="A64" s="280"/>
      <c r="B64" s="142" t="s">
        <v>304</v>
      </c>
      <c r="C64" s="98"/>
      <c r="D64" s="98"/>
      <c r="E64" s="172"/>
      <c r="F64" s="172"/>
      <c r="G64" s="17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ht="11.25">
      <c r="A65" s="280"/>
      <c r="B65" s="142" t="s">
        <v>305</v>
      </c>
      <c r="C65" s="202"/>
      <c r="D65" s="202"/>
      <c r="E65" s="203"/>
      <c r="F65" s="203"/>
      <c r="G65" s="203"/>
      <c r="H65" s="204"/>
      <c r="I65" s="204"/>
      <c r="J65" s="204"/>
      <c r="K65" s="204"/>
      <c r="L65" s="204"/>
      <c r="M65" s="204"/>
      <c r="N65" s="204"/>
      <c r="O65" s="204"/>
      <c r="P65" s="204"/>
      <c r="Q65" s="204"/>
    </row>
    <row r="66" spans="1:17" ht="11.25">
      <c r="A66" s="280" t="s">
        <v>315</v>
      </c>
      <c r="B66" s="142" t="s">
        <v>104</v>
      </c>
      <c r="C66" s="198" t="s">
        <v>309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200"/>
    </row>
    <row r="67" spans="1:17" ht="11.25">
      <c r="A67" s="280"/>
      <c r="B67" s="142" t="s">
        <v>105</v>
      </c>
      <c r="C67" s="208" t="s">
        <v>310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1"/>
    </row>
    <row r="68" spans="1:17" ht="11.25">
      <c r="A68" s="280"/>
      <c r="B68" s="142" t="s">
        <v>106</v>
      </c>
      <c r="C68" s="169" t="s">
        <v>311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1"/>
    </row>
    <row r="69" spans="1:17" ht="11.25" customHeight="1">
      <c r="A69" s="280"/>
      <c r="B69" s="142" t="s">
        <v>107</v>
      </c>
      <c r="C69" s="209" t="s">
        <v>295</v>
      </c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7"/>
    </row>
    <row r="70" spans="1:17" ht="11.25" customHeight="1">
      <c r="A70" s="280"/>
      <c r="B70" s="142" t="s">
        <v>108</v>
      </c>
      <c r="C70" s="193"/>
      <c r="D70" s="196" t="s">
        <v>313</v>
      </c>
      <c r="E70" s="197">
        <f aca="true" t="shared" si="7" ref="E70:Q70">SUM(E71:E74)</f>
        <v>115000</v>
      </c>
      <c r="F70" s="197">
        <f t="shared" si="7"/>
        <v>15000</v>
      </c>
      <c r="G70" s="197">
        <f t="shared" si="7"/>
        <v>100000</v>
      </c>
      <c r="H70" s="197">
        <f t="shared" si="7"/>
        <v>0</v>
      </c>
      <c r="I70" s="197">
        <f t="shared" si="7"/>
        <v>15000</v>
      </c>
      <c r="J70" s="197">
        <f t="shared" si="7"/>
        <v>0</v>
      </c>
      <c r="K70" s="197">
        <f t="shared" si="7"/>
        <v>0</v>
      </c>
      <c r="L70" s="197">
        <f t="shared" si="7"/>
        <v>0</v>
      </c>
      <c r="M70" s="197">
        <f t="shared" si="7"/>
        <v>100000</v>
      </c>
      <c r="N70" s="197">
        <f t="shared" si="7"/>
        <v>0</v>
      </c>
      <c r="O70" s="197">
        <f t="shared" si="7"/>
        <v>0</v>
      </c>
      <c r="P70" s="197">
        <f t="shared" si="7"/>
        <v>0</v>
      </c>
      <c r="Q70" s="197">
        <f t="shared" si="7"/>
        <v>0</v>
      </c>
    </row>
    <row r="71" spans="1:17" ht="11.25" customHeight="1">
      <c r="A71" s="280"/>
      <c r="B71" s="142" t="s">
        <v>303</v>
      </c>
      <c r="C71" s="154"/>
      <c r="D71" s="98"/>
      <c r="E71" s="172">
        <f>SUM(F71:G71)</f>
        <v>115000</v>
      </c>
      <c r="F71" s="172">
        <f>SUM(I71)</f>
        <v>15000</v>
      </c>
      <c r="G71" s="172">
        <f>M71</f>
        <v>100000</v>
      </c>
      <c r="H71" s="192"/>
      <c r="I71" s="192">
        <v>15000</v>
      </c>
      <c r="J71" s="192"/>
      <c r="K71" s="192"/>
      <c r="L71" s="192"/>
      <c r="M71" s="192">
        <v>100000</v>
      </c>
      <c r="N71" s="192"/>
      <c r="O71" s="192"/>
      <c r="P71" s="192"/>
      <c r="Q71" s="192"/>
    </row>
    <row r="72" spans="1:17" ht="11.25">
      <c r="A72" s="280"/>
      <c r="B72" s="142" t="s">
        <v>237</v>
      </c>
      <c r="C72" s="98"/>
      <c r="D72" s="98"/>
      <c r="E72" s="172"/>
      <c r="F72" s="172"/>
      <c r="G72" s="17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t="11.25">
      <c r="A73" s="280"/>
      <c r="B73" s="142" t="s">
        <v>304</v>
      </c>
      <c r="C73" s="98"/>
      <c r="D73" s="98"/>
      <c r="E73" s="172"/>
      <c r="F73" s="172"/>
      <c r="G73" s="17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t="11.25">
      <c r="A74" s="280"/>
      <c r="B74" s="142" t="s">
        <v>305</v>
      </c>
      <c r="C74" s="98"/>
      <c r="D74" s="98"/>
      <c r="E74" s="172"/>
      <c r="F74" s="172"/>
      <c r="G74" s="17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s="91" customFormat="1" ht="15" customHeight="1">
      <c r="A75" s="281" t="s">
        <v>114</v>
      </c>
      <c r="B75" s="281"/>
      <c r="C75" s="282" t="s">
        <v>52</v>
      </c>
      <c r="D75" s="283"/>
      <c r="E75" s="173" t="e">
        <f>SUM(E29,E10)</f>
        <v>#REF!</v>
      </c>
      <c r="F75" s="173" t="e">
        <f aca="true" t="shared" si="8" ref="F75:Q75">SUM(F29,F10)</f>
        <v>#REF!</v>
      </c>
      <c r="G75" s="173" t="e">
        <f t="shared" si="8"/>
        <v>#REF!</v>
      </c>
      <c r="H75" s="173">
        <f t="shared" si="8"/>
        <v>1700000</v>
      </c>
      <c r="I75" s="173">
        <f t="shared" si="8"/>
        <v>1505000</v>
      </c>
      <c r="J75" s="173">
        <f t="shared" si="8"/>
        <v>700000</v>
      </c>
      <c r="K75" s="173">
        <f t="shared" si="8"/>
        <v>0</v>
      </c>
      <c r="L75" s="173">
        <f t="shared" si="8"/>
        <v>0</v>
      </c>
      <c r="M75" s="173">
        <f t="shared" si="8"/>
        <v>2125000</v>
      </c>
      <c r="N75" s="173">
        <f t="shared" si="8"/>
        <v>0</v>
      </c>
      <c r="O75" s="173">
        <f t="shared" si="8"/>
        <v>0</v>
      </c>
      <c r="P75" s="173">
        <f t="shared" si="8"/>
        <v>0</v>
      </c>
      <c r="Q75" s="173">
        <f t="shared" si="8"/>
        <v>0</v>
      </c>
    </row>
    <row r="77" spans="1:10" ht="11.25">
      <c r="A77" s="279" t="s">
        <v>115</v>
      </c>
      <c r="B77" s="279"/>
      <c r="C77" s="279"/>
      <c r="D77" s="279"/>
      <c r="E77" s="279"/>
      <c r="F77" s="279"/>
      <c r="G77" s="279"/>
      <c r="H77" s="279"/>
      <c r="I77" s="279"/>
      <c r="J77" s="279"/>
    </row>
    <row r="78" spans="1:10" ht="11.25">
      <c r="A78" s="97" t="s">
        <v>140</v>
      </c>
      <c r="B78" s="97"/>
      <c r="C78" s="97"/>
      <c r="D78" s="97"/>
      <c r="E78" s="97"/>
      <c r="F78" s="97"/>
      <c r="G78" s="97"/>
      <c r="H78" s="97"/>
      <c r="I78" s="97"/>
      <c r="J78" s="97"/>
    </row>
    <row r="79" spans="1:5" ht="11.25">
      <c r="A79" s="97"/>
      <c r="B79" s="97"/>
      <c r="C79" s="97"/>
      <c r="D79" s="97"/>
      <c r="E79" s="97"/>
    </row>
  </sheetData>
  <sheetProtection/>
  <mergeCells count="32">
    <mergeCell ref="M6:Q6"/>
    <mergeCell ref="C14:Q14"/>
    <mergeCell ref="M7:M8"/>
    <mergeCell ref="C10:D10"/>
    <mergeCell ref="I6:L6"/>
    <mergeCell ref="F4:F8"/>
    <mergeCell ref="A39:A47"/>
    <mergeCell ref="I7:I8"/>
    <mergeCell ref="B3:B8"/>
    <mergeCell ref="C3:C8"/>
    <mergeCell ref="H5:H8"/>
    <mergeCell ref="D3:D8"/>
    <mergeCell ref="A77:J77"/>
    <mergeCell ref="A11:A19"/>
    <mergeCell ref="A20:A28"/>
    <mergeCell ref="A30:A38"/>
    <mergeCell ref="A75:B75"/>
    <mergeCell ref="A48:A56"/>
    <mergeCell ref="C75:D75"/>
    <mergeCell ref="C29:D29"/>
    <mergeCell ref="A57:A65"/>
    <mergeCell ref="A66:A74"/>
    <mergeCell ref="A1:Q1"/>
    <mergeCell ref="H4:Q4"/>
    <mergeCell ref="F3:G3"/>
    <mergeCell ref="E3:E8"/>
    <mergeCell ref="A3:A8"/>
    <mergeCell ref="N7:Q7"/>
    <mergeCell ref="I5:Q5"/>
    <mergeCell ref="G4:G8"/>
    <mergeCell ref="H3:Q3"/>
    <mergeCell ref="J7:L7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&amp;R&amp;9Tabela nr 3a
do uchwały Budżetowej nr XXXII/192/09
z dnia 29 grudnia 2009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89" t="s">
        <v>213</v>
      </c>
      <c r="B1" s="289"/>
      <c r="C1" s="289"/>
      <c r="D1" s="289"/>
    </row>
    <row r="2" ht="6.75" customHeight="1">
      <c r="A2" s="22"/>
    </row>
    <row r="3" ht="12.75">
      <c r="D3" s="13" t="s">
        <v>44</v>
      </c>
    </row>
    <row r="4" spans="1:4" ht="15" customHeight="1">
      <c r="A4" s="275" t="s">
        <v>63</v>
      </c>
      <c r="B4" s="275" t="s">
        <v>5</v>
      </c>
      <c r="C4" s="271" t="s">
        <v>64</v>
      </c>
      <c r="D4" s="271" t="s">
        <v>214</v>
      </c>
    </row>
    <row r="5" spans="1:4" ht="15" customHeight="1">
      <c r="A5" s="275"/>
      <c r="B5" s="275"/>
      <c r="C5" s="275"/>
      <c r="D5" s="271"/>
    </row>
    <row r="6" spans="1:4" ht="15.75" customHeight="1">
      <c r="A6" s="275"/>
      <c r="B6" s="275"/>
      <c r="C6" s="275"/>
      <c r="D6" s="271"/>
    </row>
    <row r="7" spans="1:4" s="141" customFormat="1" ht="9.75" customHeight="1">
      <c r="A7" s="139">
        <v>1</v>
      </c>
      <c r="B7" s="139">
        <v>2</v>
      </c>
      <c r="C7" s="139">
        <v>3</v>
      </c>
      <c r="D7" s="140">
        <v>4</v>
      </c>
    </row>
    <row r="8" spans="1:4" s="92" customFormat="1" ht="13.5" customHeight="1">
      <c r="A8" s="124" t="s">
        <v>13</v>
      </c>
      <c r="B8" s="125" t="s">
        <v>228</v>
      </c>
      <c r="C8" s="124"/>
      <c r="D8" s="124"/>
    </row>
    <row r="9" spans="1:4" ht="15.75" customHeight="1">
      <c r="A9" s="124" t="s">
        <v>14</v>
      </c>
      <c r="B9" s="125" t="s">
        <v>9</v>
      </c>
      <c r="C9" s="124"/>
      <c r="D9" s="126"/>
    </row>
    <row r="10" spans="1:4" ht="14.25" customHeight="1">
      <c r="A10" s="124" t="s">
        <v>15</v>
      </c>
      <c r="B10" s="125" t="s">
        <v>230</v>
      </c>
      <c r="C10" s="126"/>
      <c r="D10" s="127"/>
    </row>
    <row r="11" spans="1:4" ht="18.75" customHeight="1">
      <c r="A11" s="287" t="s">
        <v>27</v>
      </c>
      <c r="B11" s="288"/>
      <c r="C11" s="126"/>
      <c r="D11" s="127"/>
    </row>
    <row r="12" spans="1:4" ht="21.75" customHeight="1">
      <c r="A12" s="124" t="s">
        <v>13</v>
      </c>
      <c r="B12" s="128" t="s">
        <v>21</v>
      </c>
      <c r="C12" s="124" t="s">
        <v>28</v>
      </c>
      <c r="D12" s="127"/>
    </row>
    <row r="13" spans="1:4" ht="18.75" customHeight="1">
      <c r="A13" s="129" t="s">
        <v>14</v>
      </c>
      <c r="B13" s="126" t="s">
        <v>22</v>
      </c>
      <c r="C13" s="124" t="s">
        <v>28</v>
      </c>
      <c r="D13" s="130"/>
    </row>
    <row r="14" spans="1:4" ht="31.5" customHeight="1">
      <c r="A14" s="124" t="s">
        <v>15</v>
      </c>
      <c r="B14" s="131" t="s">
        <v>145</v>
      </c>
      <c r="C14" s="124" t="s">
        <v>54</v>
      </c>
      <c r="D14" s="127"/>
    </row>
    <row r="15" spans="1:4" ht="15.75" customHeight="1">
      <c r="A15" s="129" t="s">
        <v>1</v>
      </c>
      <c r="B15" s="126" t="s">
        <v>30</v>
      </c>
      <c r="C15" s="124" t="s">
        <v>55</v>
      </c>
      <c r="D15" s="127"/>
    </row>
    <row r="16" spans="1:4" ht="15" customHeight="1">
      <c r="A16" s="124" t="s">
        <v>20</v>
      </c>
      <c r="B16" s="126" t="s">
        <v>146</v>
      </c>
      <c r="C16" s="124" t="s">
        <v>229</v>
      </c>
      <c r="D16" s="127"/>
    </row>
    <row r="17" spans="1:4" ht="16.5" customHeight="1">
      <c r="A17" s="129" t="s">
        <v>23</v>
      </c>
      <c r="B17" s="126" t="s">
        <v>24</v>
      </c>
      <c r="C17" s="124" t="s">
        <v>29</v>
      </c>
      <c r="D17" s="132"/>
    </row>
    <row r="18" spans="1:4" ht="15" customHeight="1">
      <c r="A18" s="124" t="s">
        <v>25</v>
      </c>
      <c r="B18" s="126" t="s">
        <v>175</v>
      </c>
      <c r="C18" s="124" t="s">
        <v>80</v>
      </c>
      <c r="D18" s="126"/>
    </row>
    <row r="19" spans="1:4" ht="15" customHeight="1">
      <c r="A19" s="124" t="s">
        <v>32</v>
      </c>
      <c r="B19" s="133" t="s">
        <v>53</v>
      </c>
      <c r="C19" s="124" t="s">
        <v>31</v>
      </c>
      <c r="D19" s="126"/>
    </row>
    <row r="20" spans="1:4" ht="18.75" customHeight="1">
      <c r="A20" s="287" t="s">
        <v>147</v>
      </c>
      <c r="B20" s="288"/>
      <c r="C20" s="124"/>
      <c r="D20" s="126"/>
    </row>
    <row r="21" spans="1:4" ht="16.5" customHeight="1">
      <c r="A21" s="124" t="s">
        <v>13</v>
      </c>
      <c r="B21" s="126" t="s">
        <v>56</v>
      </c>
      <c r="C21" s="124" t="s">
        <v>34</v>
      </c>
      <c r="D21" s="126"/>
    </row>
    <row r="22" spans="1:4" ht="13.5" customHeight="1">
      <c r="A22" s="129" t="s">
        <v>14</v>
      </c>
      <c r="B22" s="134" t="s">
        <v>33</v>
      </c>
      <c r="C22" s="129" t="s">
        <v>34</v>
      </c>
      <c r="D22" s="134"/>
    </row>
    <row r="23" spans="1:4" ht="38.25" customHeight="1">
      <c r="A23" s="124" t="s">
        <v>15</v>
      </c>
      <c r="B23" s="135" t="s">
        <v>59</v>
      </c>
      <c r="C23" s="124" t="s">
        <v>60</v>
      </c>
      <c r="D23" s="126"/>
    </row>
    <row r="24" spans="1:4" ht="14.25" customHeight="1">
      <c r="A24" s="129" t="s">
        <v>1</v>
      </c>
      <c r="B24" s="134" t="s">
        <v>57</v>
      </c>
      <c r="C24" s="129" t="s">
        <v>51</v>
      </c>
      <c r="D24" s="134"/>
    </row>
    <row r="25" spans="1:4" ht="15.75" customHeight="1">
      <c r="A25" s="124" t="s">
        <v>20</v>
      </c>
      <c r="B25" s="126" t="s">
        <v>58</v>
      </c>
      <c r="C25" s="124" t="s">
        <v>36</v>
      </c>
      <c r="D25" s="126"/>
    </row>
    <row r="26" spans="1:4" ht="15" customHeight="1">
      <c r="A26" s="136" t="s">
        <v>23</v>
      </c>
      <c r="B26" s="133" t="s">
        <v>176</v>
      </c>
      <c r="C26" s="136" t="s">
        <v>37</v>
      </c>
      <c r="D26" s="132"/>
    </row>
    <row r="27" spans="1:6" ht="16.5" customHeight="1">
      <c r="A27" s="136" t="s">
        <v>25</v>
      </c>
      <c r="B27" s="133" t="s">
        <v>38</v>
      </c>
      <c r="C27" s="137" t="s">
        <v>35</v>
      </c>
      <c r="D27" s="138"/>
      <c r="E27" s="57"/>
      <c r="F27" s="57"/>
    </row>
    <row r="28" spans="1:3" ht="12.75">
      <c r="A28" s="6"/>
      <c r="B28" s="7"/>
      <c r="C28" s="62"/>
    </row>
    <row r="29" spans="1:2" ht="12.75">
      <c r="A29" s="63"/>
      <c r="B29" s="62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D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91" t="s">
        <v>215</v>
      </c>
      <c r="B1" s="291"/>
      <c r="C1" s="291"/>
      <c r="D1" s="291"/>
      <c r="E1" s="291"/>
      <c r="F1" s="291"/>
      <c r="G1" s="291"/>
      <c r="H1" s="291"/>
      <c r="I1" s="291"/>
      <c r="J1" s="291"/>
    </row>
    <row r="2" ht="12.75">
      <c r="J2" s="12" t="s">
        <v>44</v>
      </c>
    </row>
    <row r="3" spans="1:10" s="5" customFormat="1" ht="20.25" customHeight="1">
      <c r="A3" s="275" t="s">
        <v>2</v>
      </c>
      <c r="B3" s="220" t="s">
        <v>3</v>
      </c>
      <c r="C3" s="220" t="s">
        <v>153</v>
      </c>
      <c r="D3" s="271" t="s">
        <v>134</v>
      </c>
      <c r="E3" s="271" t="s">
        <v>161</v>
      </c>
      <c r="F3" s="271" t="s">
        <v>93</v>
      </c>
      <c r="G3" s="271"/>
      <c r="H3" s="271"/>
      <c r="I3" s="271"/>
      <c r="J3" s="271"/>
    </row>
    <row r="4" spans="1:10" s="5" customFormat="1" ht="20.25" customHeight="1">
      <c r="A4" s="275"/>
      <c r="B4" s="221"/>
      <c r="C4" s="221"/>
      <c r="D4" s="275"/>
      <c r="E4" s="271"/>
      <c r="F4" s="271" t="s">
        <v>132</v>
      </c>
      <c r="G4" s="271" t="s">
        <v>6</v>
      </c>
      <c r="H4" s="271"/>
      <c r="I4" s="271"/>
      <c r="J4" s="271" t="s">
        <v>133</v>
      </c>
    </row>
    <row r="5" spans="1:10" s="5" customFormat="1" ht="65.25" customHeight="1">
      <c r="A5" s="275"/>
      <c r="B5" s="214"/>
      <c r="C5" s="214"/>
      <c r="D5" s="275"/>
      <c r="E5" s="271"/>
      <c r="F5" s="271"/>
      <c r="G5" s="21" t="s">
        <v>129</v>
      </c>
      <c r="H5" s="21" t="s">
        <v>130</v>
      </c>
      <c r="I5" s="21" t="s">
        <v>162</v>
      </c>
      <c r="J5" s="271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90" t="s">
        <v>148</v>
      </c>
      <c r="B20" s="290"/>
      <c r="C20" s="290"/>
      <c r="D20" s="290"/>
      <c r="E20" s="24"/>
      <c r="F20" s="24"/>
      <c r="G20" s="24"/>
      <c r="H20" s="24"/>
      <c r="I20" s="24"/>
      <c r="J20" s="24"/>
    </row>
    <row r="22" ht="12.75">
      <c r="A22" s="96" t="s">
        <v>198</v>
      </c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91" t="s">
        <v>226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4" t="s">
        <v>44</v>
      </c>
    </row>
    <row r="4" spans="1:10" ht="20.25" customHeight="1">
      <c r="A4" s="275" t="s">
        <v>2</v>
      </c>
      <c r="B4" s="220" t="s">
        <v>3</v>
      </c>
      <c r="C4" s="220" t="s">
        <v>153</v>
      </c>
      <c r="D4" s="271" t="s">
        <v>134</v>
      </c>
      <c r="E4" s="271" t="s">
        <v>161</v>
      </c>
      <c r="F4" s="271" t="s">
        <v>93</v>
      </c>
      <c r="G4" s="271"/>
      <c r="H4" s="271"/>
      <c r="I4" s="271"/>
      <c r="J4" s="271"/>
    </row>
    <row r="5" spans="1:10" ht="18" customHeight="1">
      <c r="A5" s="275"/>
      <c r="B5" s="221"/>
      <c r="C5" s="221"/>
      <c r="D5" s="275"/>
      <c r="E5" s="271"/>
      <c r="F5" s="271" t="s">
        <v>132</v>
      </c>
      <c r="G5" s="271" t="s">
        <v>6</v>
      </c>
      <c r="H5" s="271"/>
      <c r="I5" s="271"/>
      <c r="J5" s="271" t="s">
        <v>133</v>
      </c>
    </row>
    <row r="6" spans="1:10" ht="69" customHeight="1">
      <c r="A6" s="275"/>
      <c r="B6" s="214"/>
      <c r="C6" s="214"/>
      <c r="D6" s="275"/>
      <c r="E6" s="271"/>
      <c r="F6" s="271"/>
      <c r="G6" s="21" t="s">
        <v>129</v>
      </c>
      <c r="H6" s="21" t="s">
        <v>130</v>
      </c>
      <c r="I6" s="21" t="s">
        <v>162</v>
      </c>
      <c r="J6" s="271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90" t="s">
        <v>148</v>
      </c>
      <c r="B21" s="290"/>
      <c r="C21" s="290"/>
      <c r="D21" s="290"/>
      <c r="E21" s="24"/>
      <c r="F21" s="24"/>
      <c r="G21" s="24"/>
      <c r="H21" s="24"/>
      <c r="I21" s="24"/>
      <c r="J21" s="24"/>
    </row>
    <row r="23" spans="1:7" ht="12.75">
      <c r="A23" s="96" t="s">
        <v>198</v>
      </c>
      <c r="G23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91" t="s">
        <v>216</v>
      </c>
      <c r="B1" s="291"/>
      <c r="C1" s="291"/>
      <c r="D1" s="291"/>
      <c r="E1" s="291"/>
      <c r="F1" s="291"/>
      <c r="G1" s="291"/>
      <c r="H1" s="291"/>
      <c r="I1" s="291"/>
      <c r="J1" s="291"/>
    </row>
    <row r="3" ht="12.75">
      <c r="J3" s="84" t="s">
        <v>44</v>
      </c>
    </row>
    <row r="4" spans="1:79" ht="20.25" customHeight="1">
      <c r="A4" s="275" t="s">
        <v>2</v>
      </c>
      <c r="B4" s="220" t="s">
        <v>3</v>
      </c>
      <c r="C4" s="220" t="s">
        <v>153</v>
      </c>
      <c r="D4" s="271" t="s">
        <v>134</v>
      </c>
      <c r="E4" s="271" t="s">
        <v>161</v>
      </c>
      <c r="F4" s="271" t="s">
        <v>93</v>
      </c>
      <c r="G4" s="271"/>
      <c r="H4" s="271"/>
      <c r="I4" s="271"/>
      <c r="J4" s="271"/>
      <c r="BX4" s="2"/>
      <c r="BY4" s="2"/>
      <c r="BZ4" s="2"/>
      <c r="CA4" s="2"/>
    </row>
    <row r="5" spans="1:79" ht="18" customHeight="1">
      <c r="A5" s="275"/>
      <c r="B5" s="221"/>
      <c r="C5" s="221"/>
      <c r="D5" s="275"/>
      <c r="E5" s="271"/>
      <c r="F5" s="271" t="s">
        <v>132</v>
      </c>
      <c r="G5" s="271" t="s">
        <v>6</v>
      </c>
      <c r="H5" s="271"/>
      <c r="I5" s="271"/>
      <c r="J5" s="271" t="s">
        <v>133</v>
      </c>
      <c r="BX5" s="2"/>
      <c r="BY5" s="2"/>
      <c r="BZ5" s="2"/>
      <c r="CA5" s="2"/>
    </row>
    <row r="6" spans="1:79" ht="69" customHeight="1">
      <c r="A6" s="275"/>
      <c r="B6" s="214"/>
      <c r="C6" s="214"/>
      <c r="D6" s="275"/>
      <c r="E6" s="271"/>
      <c r="F6" s="271"/>
      <c r="G6" s="21" t="s">
        <v>129</v>
      </c>
      <c r="H6" s="21" t="s">
        <v>130</v>
      </c>
      <c r="I6" s="21" t="s">
        <v>131</v>
      </c>
      <c r="J6" s="271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90" t="s">
        <v>148</v>
      </c>
      <c r="B21" s="290"/>
      <c r="C21" s="290"/>
      <c r="D21" s="290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96" t="s">
        <v>198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2011-01-03T08:56:54Z</cp:lastPrinted>
  <dcterms:created xsi:type="dcterms:W3CDTF">1998-12-09T13:02:10Z</dcterms:created>
  <dcterms:modified xsi:type="dcterms:W3CDTF">2011-01-03T08:57:41Z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